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drawings/drawing2.xml" ContentType="application/vnd.openxmlformats-officedocument.drawing+xml"/>
  <Override PartName="/xl/ink/ink4.xml" ContentType="application/inkml+xml"/>
  <Override PartName="/xl/ink/ink5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Bridey\Downloads\"/>
    </mc:Choice>
  </mc:AlternateContent>
  <xr:revisionPtr revIDLastSave="0" documentId="13_ncr:1_{6621F547-D60E-4C54-8E0A-2128C643C2D6}" xr6:coauthVersionLast="47" xr6:coauthVersionMax="47" xr10:uidLastSave="{00000000-0000-0000-0000-000000000000}"/>
  <bookViews>
    <workbookView xWindow="-110" yWindow="-110" windowWidth="19420" windowHeight="10300" tabRatio="840" xr2:uid="{00000000-000D-0000-FFFF-FFFF00000000}"/>
  </bookViews>
  <sheets>
    <sheet name="R&amp;P Accounts" sheetId="2" r:id="rId1"/>
    <sheet name="Statement of balances" sheetId="3" r:id="rId2"/>
  </sheets>
  <definedNames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2" l="1"/>
  <c r="D14" i="2"/>
  <c r="J14" i="2" s="1"/>
  <c r="B19" i="2"/>
  <c r="J12" i="2"/>
  <c r="J15" i="2"/>
  <c r="L26" i="2" l="1"/>
  <c r="L21" i="2"/>
  <c r="L47" i="2"/>
  <c r="L42" i="2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J26" i="2" s="1"/>
  <c r="D26" i="2"/>
  <c r="D47" i="2"/>
  <c r="D42" i="2"/>
  <c r="F26" i="2"/>
  <c r="F28" i="2" s="1"/>
  <c r="F47" i="2"/>
  <c r="F49" i="2" s="1"/>
  <c r="F42" i="2"/>
  <c r="H26" i="2"/>
  <c r="H28" i="2" s="1"/>
  <c r="H47" i="2"/>
  <c r="H42" i="2"/>
  <c r="J53" i="2"/>
  <c r="J19" i="2"/>
  <c r="J9" i="3"/>
  <c r="L9" i="3"/>
  <c r="N48" i="3"/>
  <c r="P48" i="3"/>
  <c r="P41" i="3"/>
  <c r="N41" i="3"/>
  <c r="P32" i="3"/>
  <c r="N32" i="3"/>
  <c r="L32" i="3"/>
  <c r="P19" i="3"/>
  <c r="N19" i="3"/>
  <c r="N7" i="3"/>
  <c r="J20" i="2"/>
  <c r="J18" i="2"/>
  <c r="J17" i="2"/>
  <c r="J16" i="2"/>
  <c r="J13" i="2"/>
  <c r="N8" i="3"/>
  <c r="N5" i="3"/>
  <c r="B1" i="3"/>
  <c r="N1" i="3"/>
  <c r="P9" i="3"/>
  <c r="J47" i="2" l="1"/>
  <c r="J48" i="2" s="1"/>
  <c r="L49" i="2"/>
  <c r="H49" i="2"/>
  <c r="L28" i="2"/>
  <c r="L51" i="2" s="1"/>
  <c r="L55" i="2" s="1"/>
  <c r="P10" i="3" s="1"/>
  <c r="B49" i="2"/>
  <c r="D28" i="2"/>
  <c r="J21" i="2"/>
  <c r="J22" i="2" s="1"/>
  <c r="D49" i="2"/>
  <c r="J42" i="2"/>
  <c r="J49" i="2" s="1"/>
  <c r="B28" i="2"/>
  <c r="F51" i="2"/>
  <c r="F55" i="2" s="1"/>
  <c r="J10" i="3" s="1"/>
  <c r="H51" i="2"/>
  <c r="H55" i="2" s="1"/>
  <c r="L10" i="3" s="1"/>
  <c r="J27" i="2"/>
  <c r="B51" i="2" l="1"/>
  <c r="J43" i="2"/>
  <c r="J50" i="2"/>
  <c r="D51" i="2"/>
  <c r="D55" i="2" s="1"/>
  <c r="J28" i="2"/>
  <c r="J29" i="2" s="1"/>
  <c r="B55" i="2" l="1"/>
  <c r="F6" i="3"/>
  <c r="F9" i="3" s="1"/>
  <c r="H6" i="3"/>
  <c r="H9" i="3" s="1"/>
  <c r="J51" i="2"/>
  <c r="J55" i="2" s="1"/>
  <c r="N9" i="3" l="1"/>
  <c r="N6" i="3"/>
  <c r="N10" i="3" s="1"/>
  <c r="F10" i="3"/>
  <c r="H10" i="3"/>
  <c r="J56" i="2"/>
</calcChain>
</file>

<file path=xl/sharedStrings.xml><?xml version="1.0" encoding="utf-8"?>
<sst xmlns="http://schemas.openxmlformats.org/spreadsheetml/2006/main" count="117" uniqueCount="86">
  <si>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</si>
  <si>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</si>
  <si>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</si>
  <si>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</si>
  <si>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</si>
  <si>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</si>
  <si>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</si>
  <si>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</si>
  <si>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</si>
  <si>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</si>
  <si>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</si>
  <si>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</si>
  <si>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</si>
  <si>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</si>
  <si>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</si>
  <si>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</si>
  <si>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</si>
  <si>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</si>
  <si>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</si>
  <si>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</si>
  <si>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</si>
  <si>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</si>
  <si>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</si>
  <si>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</si>
  <si>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</si>
  <si>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</si>
  <si>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</si>
  <si>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</si>
  <si>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</si>
  <si>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</si>
  <si>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</si>
  <si>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</si>
  <si>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</si>
  <si>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</si>
  <si>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</si>
  <si>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</si>
  <si>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</si>
  <si>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</si>
  <si>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</si>
  <si>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</si>
  <si>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</si>
  <si>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</si>
  <si>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</si>
  <si>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</si>
  <si>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</si>
  <si>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</si>
  <si>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</si>
  <si>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</si>
  <si>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Current value (if available)</t>
  </si>
  <si>
    <t>Amount due</t>
  </si>
  <si>
    <t>Amount due (estimate)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</si>
  <si>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</si>
  <si>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</si>
  <si>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</si>
  <si>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</si>
  <si>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</si>
  <si>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</si>
  <si>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</si>
  <si>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</si>
  <si>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</si>
  <si>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</si>
  <si>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</si>
  <si>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</si>
  <si>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</si>
  <si>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</si>
  <si>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</si>
  <si>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</si>
  <si>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</si>
  <si>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</si>
  <si>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</si>
  <si>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</si>
  <si>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</si>
  <si>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</si>
  <si>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</si>
  <si>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>Net receipts / (payments)</t>
  </si>
  <si>
    <t>Gross trading payments</t>
  </si>
  <si>
    <t>Section B Statement of balances</t>
  </si>
  <si>
    <t>A5 Transfers to / (from) funds</t>
  </si>
  <si>
    <t xml:space="preserve">Other </t>
  </si>
  <si>
    <t>Section A Statement of receipts and payments</t>
  </si>
  <si>
    <t>Period start date</t>
  </si>
  <si>
    <t>Period end date</t>
  </si>
  <si>
    <t>Breadalbane Strathtay Youth Football Club</t>
  </si>
  <si>
    <t>SC046432</t>
  </si>
  <si>
    <t>Julie Brady</t>
  </si>
  <si>
    <t>29.03.26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</si>
</sst>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F800]dddd\,\ mmmm\ dd\,\ yyyy"/>
    <numFmt numFmtId="166" formatCode="dd/mm/yyyy;@"/>
    <numFmt numFmtId="167" formatCode="* #,##0_-;\(* #,##0\)_-;_-* &quot;-&quot;??_-;_-@_-"/>
  </numFmts>
  <fonts count="31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7" fontId="3" fillId="3" borderId="11" xfId="1" applyNumberFormat="1" applyFont="1" applyFill="1" applyBorder="1" applyAlignment="1" applyProtection="1">
      <alignment horizontal="right" shrinkToFit="1"/>
    </xf>
    <xf numFmtId="167" fontId="3" fillId="0" borderId="0" xfId="1" applyNumberFormat="1" applyFont="1" applyAlignment="1" applyProtection="1">
      <alignment horizontal="right" shrinkToFit="1"/>
      <protection locked="0"/>
    </xf>
    <xf numFmtId="167" fontId="3" fillId="3" borderId="12" xfId="1" applyNumberFormat="1" applyFont="1" applyFill="1" applyBorder="1" applyAlignment="1" applyProtection="1">
      <alignment horizontal="right" shrinkToFit="1"/>
    </xf>
    <xf numFmtId="167" fontId="3" fillId="3" borderId="13" xfId="1" applyNumberFormat="1" applyFont="1" applyFill="1" applyBorder="1" applyAlignment="1" applyProtection="1">
      <alignment horizontal="right" shrinkToFit="1"/>
    </xf>
    <xf numFmtId="167" fontId="3" fillId="3" borderId="14" xfId="1" applyNumberFormat="1" applyFont="1" applyFill="1" applyBorder="1" applyAlignment="1" applyProtection="1">
      <alignment horizontal="right" shrinkToFit="1"/>
    </xf>
    <xf numFmtId="167" fontId="3" fillId="0" borderId="5" xfId="1" applyNumberFormat="1" applyFont="1" applyBorder="1" applyAlignment="1" applyProtection="1">
      <alignment horizontal="right" vertical="center" shrinkToFit="1"/>
      <protection locked="0"/>
    </xf>
    <xf numFmtId="167" fontId="2" fillId="0" borderId="0" xfId="0" applyNumberFormat="1" applyFont="1" applyAlignment="1" applyProtection="1">
      <alignment horizontal="right" vertical="top" shrinkToFit="1"/>
      <protection locked="0"/>
    </xf>
    <xf numFmtId="167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7" fontId="3" fillId="0" borderId="9" xfId="1" applyNumberFormat="1" applyFont="1" applyBorder="1" applyAlignment="1" applyProtection="1">
      <alignment horizontal="right" vertical="center" shrinkToFit="1"/>
      <protection locked="0"/>
    </xf>
    <xf numFmtId="167" fontId="3" fillId="0" borderId="15" xfId="1" applyNumberFormat="1" applyFont="1" applyBorder="1" applyAlignment="1" applyProtection="1">
      <alignment horizontal="right" vertical="center" shrinkToFit="1"/>
      <protection locked="0"/>
    </xf>
    <xf numFmtId="167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7" fontId="3" fillId="3" borderId="11" xfId="1" applyNumberFormat="1" applyFont="1" applyFill="1" applyBorder="1" applyAlignment="1" applyProtection="1">
      <alignment horizontal="right" vertical="center" shrinkToFit="1"/>
    </xf>
    <xf numFmtId="167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67" fontId="3" fillId="3" borderId="10" xfId="1" applyNumberFormat="1" applyFont="1" applyFill="1" applyBorder="1" applyAlignment="1" applyProtection="1">
      <alignment horizontal="right" shrinkToFit="1"/>
      <protection locked="0"/>
    </xf>
    <xf numFmtId="41" fontId="2" fillId="0" borderId="0" xfId="0" applyNumberFormat="1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9" fillId="0" borderId="0" xfId="0" applyFont="1" applyAlignment="1" applyProtection="1">
      <alignment vertical="top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167" fontId="3" fillId="0" borderId="0" xfId="1" applyNumberFormat="1" applyFont="1" applyBorder="1" applyAlignment="1" applyProtection="1">
      <alignment horizontal="right" shrinkToFit="1"/>
      <protection locked="0"/>
    </xf>
    <xf numFmtId="167" fontId="3" fillId="0" borderId="0" xfId="1" applyNumberFormat="1" applyFont="1" applyFill="1" applyBorder="1" applyAlignment="1" applyProtection="1">
      <alignment horizontal="right" shrinkToFit="1"/>
    </xf>
    <xf numFmtId="167" fontId="3" fillId="0" borderId="3" xfId="1" applyNumberFormat="1" applyFont="1" applyFill="1" applyBorder="1" applyAlignment="1" applyProtection="1">
      <alignment horizontal="right" shrinkToFit="1"/>
    </xf>
    <xf numFmtId="165" fontId="1" fillId="0" borderId="5" xfId="0" applyNumberFormat="1" applyFont="1" applyBorder="1"/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5" fontId="3" fillId="0" borderId="4" xfId="0" applyNumberFormat="1" applyFont="1" applyBorder="1" applyAlignment="1" applyProtection="1">
      <alignment horizontal="center" vertical="center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ustomXml" Target="../ink/ink1.xml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customXml" Target="../ink/ink3.xml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ustomXml" Target="../ink/ink4.xml"/><Relationship Id="rId1" Type="http://schemas.openxmlformats.org/officeDocument/2006/relationships/image" Target="../media/image4.png"/><Relationship Id="rId5" Type="http://schemas.openxmlformats.org/officeDocument/2006/relationships/image" Target="../media/image6.png"/><Relationship Id="rId4" Type="http://schemas.openxmlformats.org/officeDocument/2006/relationships/customXml" Target="../ink/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July</a:t>
          </a:r>
        </a:p>
        <a:p>
          <a:endParaRPr lang="en-GB"/>
        </a:p>
        <a:p>
          <a:endParaRPr lang="en-GB"/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  <a:p>
          <a:endParaRPr lang="en-GB"/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30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June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  <xdr:twoCellAnchor editAs="oneCell">
    <xdr:from>
      <xdr:col>13</xdr:col>
      <xdr:colOff>601280</xdr:colOff>
      <xdr:row>49</xdr:row>
      <xdr:rowOff>50587</xdr:rowOff>
    </xdr:from>
    <xdr:to>
      <xdr:col>13</xdr:col>
      <xdr:colOff>601640</xdr:colOff>
      <xdr:row>49</xdr:row>
      <xdr:rowOff>50947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44B77EE1-DEA9-4C4D-AF4F-6BB6DDB5F3D5}"/>
                </a:ext>
              </a:extLst>
            </xdr14:cNvPr>
            <xdr14:cNvContentPartPr/>
          </xdr14:nvContentPartPr>
          <xdr14:nvPr macro=""/>
          <xdr14:xfrm>
            <a:off x="11015280" y="12852187"/>
            <a:ext cx="360" cy="360"/>
          </xdr14:xfrm>
        </xdr:contentPart>
      </mc:Choice>
      <mc:Fallback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44B77EE1-DEA9-4C4D-AF4F-6BB6DDB5F3D5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1009160" y="12846067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1032880</xdr:colOff>
      <xdr:row>33</xdr:row>
      <xdr:rowOff>321414</xdr:rowOff>
    </xdr:from>
    <xdr:to>
      <xdr:col>1</xdr:col>
      <xdr:colOff>1033240</xdr:colOff>
      <xdr:row>33</xdr:row>
      <xdr:rowOff>321774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7C0CE0DD-B0DE-D8C2-1CF9-F0AC31232B8C}"/>
                </a:ext>
              </a:extLst>
            </xdr14:cNvPr>
            <xdr14:cNvContentPartPr/>
          </xdr14:nvContentPartPr>
          <xdr14:nvPr macro=""/>
          <xdr14:xfrm>
            <a:off x="3496680" y="8974347"/>
            <a:ext cx="360" cy="360"/>
          </xdr14:xfrm>
        </xdr:contentPart>
      </mc:Choice>
      <mc:Fallback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7C0CE0DD-B0DE-D8C2-1CF9-F0AC31232B8C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3490560" y="8968227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897160</xdr:colOff>
      <xdr:row>33</xdr:row>
      <xdr:rowOff>321414</xdr:rowOff>
    </xdr:from>
    <xdr:to>
      <xdr:col>1</xdr:col>
      <xdr:colOff>906160</xdr:colOff>
      <xdr:row>33</xdr:row>
      <xdr:rowOff>321774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C503E8CF-0BCB-906D-D0C2-1005CE67BA09}"/>
                </a:ext>
              </a:extLst>
            </xdr14:cNvPr>
            <xdr14:cNvContentPartPr/>
          </xdr14:nvContentPartPr>
          <xdr14:nvPr macro=""/>
          <xdr14:xfrm>
            <a:off x="3360960" y="8974347"/>
            <a:ext cx="9000" cy="360"/>
          </xdr14:xfrm>
        </xdr:contentPart>
      </mc:Choice>
      <mc:Fallback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C503E8CF-0BCB-906D-D0C2-1005CE67BA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3354840" y="8968227"/>
              <a:ext cx="2124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915333</xdr:colOff>
      <xdr:row>50</xdr:row>
      <xdr:rowOff>101653</xdr:rowOff>
    </xdr:from>
    <xdr:to>
      <xdr:col>3</xdr:col>
      <xdr:colOff>329973</xdr:colOff>
      <xdr:row>51</xdr:row>
      <xdr:rowOff>102400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6292726D-03E7-80CF-D014-A8636D535915}"/>
                </a:ext>
              </a:extLst>
            </xdr14:cNvPr>
            <xdr14:cNvContentPartPr/>
          </xdr14:nvContentPartPr>
          <xdr14:nvPr macro=""/>
          <xdr14:xfrm>
            <a:off x="2930400" y="13445120"/>
            <a:ext cx="1014840" cy="424080"/>
          </xdr14:xfrm>
        </xdr:contentPart>
      </mc:Choice>
      <mc:Fallback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6292726D-03E7-80CF-D014-A8636D535915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2924280" y="13439000"/>
              <a:ext cx="1027080" cy="436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685293</xdr:colOff>
      <xdr:row>49</xdr:row>
      <xdr:rowOff>462600</xdr:rowOff>
    </xdr:from>
    <xdr:to>
      <xdr:col>5</xdr:col>
      <xdr:colOff>774533</xdr:colOff>
      <xdr:row>51</xdr:row>
      <xdr:rowOff>241720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53B0B339-BFEF-2908-FD03-AF1DC8F1D337}"/>
                </a:ext>
              </a:extLst>
            </xdr14:cNvPr>
            <xdr14:cNvContentPartPr/>
          </xdr14:nvContentPartPr>
          <xdr14:nvPr macro=""/>
          <xdr14:xfrm>
            <a:off x="4300560" y="13289600"/>
            <a:ext cx="1283040" cy="718920"/>
          </xdr14:xfrm>
        </xdr:contentPart>
      </mc:Choice>
      <mc:Fallback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53B0B339-BFEF-2908-FD03-AF1DC8F1D337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4294440" y="13283480"/>
              <a:ext cx="1295280" cy="7311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31T22:45:13.591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1 24575,'0'0'-8191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31T22:45:19.881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1 24575,'0'0'-8191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31T22:45:20.645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24 1 24575,'-4'0'0,"-5"0"0,-1 0-8191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31T22:41:28.08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256 0 24575,'0'31'0,"0"63"0,14 115 0,-7-129 0,-4 124 0,-4-127 0,1-59 0,-1 0 0,-1 0 0,-8 33 0,8-42 0,-1-1 0,0 1 0,0 0 0,-1-1 0,-1 0 0,1 0 0,-1 0 0,0 0 0,-9 8 0,11-13 0,-1 0 0,1 0 0,-1 0 0,0 0 0,0-1 0,0 0 0,-1 0 0,1 0 0,0-1 0,-1 1 0,1-1 0,-1 0 0,1 0 0,-1-1 0,0 1 0,1-1 0,-1 0 0,0 0 0,1-1 0,-1 1 0,0-1 0,-7-2 0,4 1 0,1-1 0,0 1 0,-1-1 0,1-1 0,1 1 0,-1-1 0,0 0 0,1-1 0,0 0 0,0 0 0,0 0 0,1 0 0,-6-8 0,9 12 0,1-1 0,0 1 0,0-1 0,0 1 0,0-1 0,0 1 0,0-1 0,0 0 0,0 0 0,1 1 0,-1-1 0,1 0 0,-1 0 0,1 0 0,0 0 0,0 1 0,0-1 0,0 0 0,0 0 0,0 0 0,0 0 0,1 0 0,-1 0 0,1 1 0,-1-1 0,1 0 0,1-3 0,0 3 0,0 0 0,1 0 0,-1-1 0,1 2 0,-1-1 0,1 0 0,0 0 0,-1 1 0,1 0 0,0-1 0,0 1 0,0 0 0,0 0 0,0 1 0,0-1 0,4 0 0,36-3 0,0 3 0,77 5 0,-102-3 0,40 6 0,0 2 0,78 23 0,-16-3 0,-16-8 0,363 93 0,-426-99 0,64 35 0,-71-33 0,1 0 0,58 18 0,-38-18 0,46 12 0,-87-26 0,1 0 0,-1-1 0,1-1 0,27-1 0,-37 0 0,-1-1 0,1 0 0,-1-1 0,0 1 0,1-1 0,-1 0 0,0 0 0,0 0 0,-1 0 0,1-1 0,0 1 0,-1-1 0,1 0 0,-1 0 0,0-1 0,0 1 0,0-1 0,0 1 0,-1-1 0,0 0 0,1 0 0,0-4 0,4-6 0,-2 0 0,0-1 0,0 1 0,-2-1 0,3-20 0,-3 14 0,-1 0 0,-1 0 0,-1 0 0,-1 0 0,0 0 0,-2 1 0,0-1 0,-2 1 0,0-1 0,-16-37 0,13 41 0,-15-30 0,2 0 0,-26-94 0,46 139 0,0 0 0,1-1 0,0 1 0,-1 0 0,1-1 0,0 1 0,0 0 0,0-1 0,0 1 0,0-1 0,1 1 0,-1 0 0,1 0 0,0-1 0,-1 1 0,1 0 0,0 0 0,0 0 0,2-3 0,-1 3 0,1 0 0,-1 0 0,0 0 0,1 0 0,0 1 0,-1-1 0,1 1 0,0 0 0,-1 0 0,1 0 0,0 0 0,0 0 0,0 1 0,0-1 0,4 1 0,32-3 0,70 4 0,-52 2 0,-11-1 0,85 16 0,44 22 0,-102-22 0,52 18 19,-82-22-480,1-2-1,89 14 1,-111-24-6365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31T22:41:32.285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1 715 24575,'0'14'0,"0"-35"0,0-2 0,0-612 0,0 629 0,0-1 0,1 1 0,2-14 0,-3 20 0,0-1 0,0 0 0,0 1 0,1-1 0,-1 1 0,0-1 0,0 0 0,1 1 0,-1-1 0,0 1 0,1-1 0,-1 1 0,0 0 0,1-1 0,-1 1 0,1-1 0,-1 1 0,1 0 0,-1-1 0,1 1 0,0-1 0,0 1 0,0 0 0,0 0 0,0 1 0,0-1 0,-1 0 0,1 0 0,0 1 0,0-1 0,0 0 0,0 1 0,-1-1 0,1 1 0,0-1 0,-1 1 0,1-1 0,0 1 0,-1-1 0,1 1 0,-1 0 0,2 1 0,5 7 0,0 0 0,0 0 0,5 12 0,-8-15 0,-1 1 0,2 0 0,-1-1 0,1 0 0,0 0 0,0 0 0,0 0 0,1-1 0,10 8 0,-2-3 0,0 1 0,-1 1 0,0 0 0,-1 0 0,-1 2 0,17 23 0,-6-7 0,20 16 0,-32-37 0,-1 0 0,0 1 0,-1 1 0,0-1 0,9 18 0,-10-16 0,0-1 0,1 0 0,14 15 0,-13-16 0,-1 0 0,0 0 0,12 21 0,-18-27 0,0 0 0,-1 0 0,1 0 0,-1 0 0,0 1 0,0-1 0,-1 0 0,1 0 0,-1 1 0,0-1 0,0 0 0,0 1 0,-1-1 0,1 0 0,-3 8 0,1-9 0,0 0 0,0 1 0,0-1 0,0 0 0,0-1 0,0 1 0,-1 0 0,0-1 0,1 1 0,-1-1 0,0 0 0,0 0 0,0 0 0,0 0 0,-1 0 0,1-1 0,-6 2 0,2 0 0,1 0 0,0 1 0,-11 7 0,11-6 0,1 0 0,-1 0 0,1 0 0,0 1 0,-4 6 0,8-11 0,0 1 0,0-1 0,1 1 0,-1-1 0,0 1 0,1 0 0,-1-1 0,1 1 0,-1 0 0,1 0 0,0-1 0,-1 1 0,1 0 0,0 0 0,0-1 0,1 1 0,-1 0 0,0 0 0,0-1 0,1 1 0,-1 0 0,1-1 0,0 1 0,-1 0 0,1-1 0,0 1 0,1 1 0,5 4 0,0 0 0,0-1 0,0 1 0,1-2 0,0 1 0,0-1 0,0 0 0,15 5 0,-2 1 0,49 22 0,82 26 0,23 11 0,159 94 0,-332-163 0,1 1 0,0-1 0,-1 0 0,1 1 0,-1-1 0,1 1 0,-1 0 0,3 2 0,-5-3 0,0-1 0,0 0 0,0 0 0,1 1 0,-1-1 0,0 0 0,0 1 0,0-1 0,0 0 0,0 1 0,0-1 0,0 0 0,0 1 0,0-1 0,0 0 0,0 1 0,0-1 0,0 0 0,0 1 0,0-1 0,0 0 0,0 1 0,0-1 0,0 0 0,0 1 0,-1-1 0,-12 10 0,4-6 0,-1 0 0,0-1 0,0 0 0,0 0 0,0-1 0,0-1 0,-11 1 0,-78-3 0,50 0 0,-224-24 0,-12 1 0,265 24 0,-24 0 0,41 0 0,0 0 0,0-1 0,0 1 0,1-1 0,-1 0 0,0 1 0,0-2 0,1 1 0,-1 0 0,1 0 0,-5-4 0,6 4 0,1 0 0,-1 0 0,0 0 0,0 0 0,1 0 0,-1-1 0,1 1 0,-1 0 0,1 0 0,-1-1 0,1 1 0,0 0 0,0-1 0,-1 1 0,1 0 0,0-1 0,0 1 0,1 0 0,-1-1 0,0 1 0,0 0 0,1-1 0,-1 1 0,0 0 0,1 0 0,0-1 0,-1 1 0,1 0 0,0 0 0,-1 0 0,1 0 0,0 0 0,2-2 0,1-3 0,1 0 0,0 1 0,0 0 0,11-9 0,-10 10 0,0 1 0,1-1 0,-1 1 0,1 0 0,0 1 0,0 0 0,0 0 0,0 0 0,0 1 0,9-1 0,12 1 0,38 3 0,-27-1 0,301 1 0,-324-1 0,1 1 0,-1 1 0,0 0 0,0 1 0,17 7 0,-15-5 0,0-1 0,0-1 0,35 5 0,-36-7 0,0 1 0,0 0 0,0 2 0,-1 0 0,27 11 0,12 5 0,-38-16 0,1-1 0,0-1 0,-1 0 0,24 0 0,76-4 0,-45-2 0,456 3 0,-517 0 0,0 0 0,0-1 0,0-1 0,0 1 0,0-2 0,0 0 0,0 0 0,-1-1 0,1 0 0,-1-1 0,0 0 0,-1-1 0,1 0 0,-1 0 0,12-12 0,-10 8-114,0 0 1,0 1-1,0 0 0,1 1 0,1 0 1,-1 1-1,1 0 0,1 1 0,-1 1 1,1 0-1,28-6 0,-24 8-6712</inkml:trace>
  <inkml:trace contextRef="#ctx0" brushRef="#br0" timeOffset="1125.82">2518 1091 24575,'2'7'0,"-1"-1"0,1 1 0,-1 0 0,2-1 0,-1 1 0,6 9 0,-5-9 0,18 34 0,49 73 0,-66-107 0,2 0 0,-1-1 0,1 0 0,0 0 0,0-1 0,0 1 0,1-1 0,0 0 0,0-1 0,0 0 0,1 0 0,14 5 0,-7-5 0,0 0 0,0-1 0,1-1 0,-1 0 0,1-1 0,16-1 0,289-3 0,-312 3 0,-1 1 0,1 0 0,-1 1 0,0-1 0,1 2 0,-1-1 0,0 1 0,0 0 0,-1 1 0,1 0 0,-1 0 0,0 0 0,0 1 0,10 9 0,-4-2 0,-1 1 0,0 0 0,0 1 0,-2 0 0,18 30 0,-20-27 0,-1 0 0,-1 1 0,0 0 0,-1 0 0,3 23 0,7 26 0,-7-42 0,2-1 0,1 0 0,0 0 0,20 29 0,9 24-1365,-30-61-5461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75" zoomScaleNormal="85" zoomScaleSheetLayoutView="80" workbookViewId="0">
      <selection sqref="A1:A6"/>
    </sheetView>
  </sheetViews>
  <sheetFormatPr defaultColWidth="9.1796875" defaultRowHeight="12.5" x14ac:dyDescent="0.25"/>
  <cols>
    <col min="1" max="1" width="35.26953125" style="1" customWidth="1"/>
    <col min="2" max="2" width="16.1796875" style="30" customWidth="1"/>
    <col min="3" max="3" width="1.7265625" style="1" customWidth="1"/>
    <col min="4" max="4" width="16.26953125" style="1" customWidth="1"/>
    <col min="5" max="5" width="1.54296875" style="1" customWidth="1"/>
    <col min="6" max="6" width="13.81640625" style="1" customWidth="1"/>
    <col min="7" max="7" width="3.54296875" style="1" customWidth="1"/>
    <col min="8" max="8" width="15.453125" style="1" customWidth="1"/>
    <col min="9" max="9" width="1.54296875" style="1" customWidth="1"/>
    <col min="10" max="10" width="16" style="1" customWidth="1"/>
    <col min="11" max="11" width="1.54296875" style="1" customWidth="1"/>
    <col min="12" max="12" width="16.81640625" style="1" customWidth="1"/>
    <col min="13" max="16384" width="9.1796875" style="1"/>
  </cols>
  <sheetData>
    <row r="1" spans="1:13" ht="18" customHeight="1" x14ac:dyDescent="0.25">
      <c r="A1" s="139"/>
      <c r="B1" s="143" t="s">
        <v>56</v>
      </c>
      <c r="C1" s="143"/>
      <c r="D1" s="143"/>
      <c r="E1" s="143"/>
      <c r="F1" s="143"/>
      <c r="G1" s="143"/>
      <c r="H1" s="143"/>
      <c r="I1" s="143"/>
      <c r="J1" s="143"/>
      <c r="L1" s="113" t="s">
        <v>58</v>
      </c>
      <c r="M1" s="111"/>
    </row>
    <row r="2" spans="1:13" ht="30.75" customHeight="1" x14ac:dyDescent="0.25">
      <c r="A2" s="139"/>
      <c r="B2" s="144" t="s">
        <v>82</v>
      </c>
      <c r="C2" s="144"/>
      <c r="D2" s="144"/>
      <c r="E2" s="144"/>
      <c r="F2" s="144"/>
      <c r="G2" s="144"/>
      <c r="H2" s="144"/>
      <c r="I2" s="144"/>
      <c r="J2" s="144"/>
      <c r="L2" s="114" t="s">
        <v>83</v>
      </c>
      <c r="M2" s="112"/>
    </row>
    <row r="3" spans="1:13" ht="24" customHeight="1" x14ac:dyDescent="0.25">
      <c r="A3" s="139"/>
      <c r="B3" s="140" t="s">
        <v>13</v>
      </c>
      <c r="C3" s="141"/>
      <c r="D3" s="141"/>
      <c r="E3" s="141"/>
      <c r="F3" s="141"/>
      <c r="G3" s="141"/>
      <c r="H3" s="141"/>
      <c r="I3" s="141"/>
      <c r="J3" s="142"/>
      <c r="L3" s="110"/>
    </row>
    <row r="4" spans="1:13" ht="14.25" customHeight="1" x14ac:dyDescent="0.25">
      <c r="A4" s="139"/>
      <c r="B4" s="145" t="s">
        <v>19</v>
      </c>
      <c r="C4" s="147"/>
      <c r="D4" s="148" t="s">
        <v>80</v>
      </c>
      <c r="E4" s="149"/>
      <c r="F4" s="150"/>
      <c r="G4" s="151" t="s">
        <v>57</v>
      </c>
      <c r="H4" s="148" t="s">
        <v>81</v>
      </c>
      <c r="I4" s="149"/>
      <c r="J4" s="150"/>
      <c r="L4" s="110"/>
    </row>
    <row r="5" spans="1:13" ht="16.5" customHeight="1" x14ac:dyDescent="0.25">
      <c r="A5" s="139"/>
      <c r="B5" s="145"/>
      <c r="C5" s="147"/>
      <c r="D5" s="154"/>
      <c r="E5" s="154"/>
      <c r="F5" s="154"/>
      <c r="G5" s="151"/>
      <c r="H5" s="155"/>
      <c r="I5" s="155"/>
      <c r="J5" s="155"/>
      <c r="L5" s="110"/>
    </row>
    <row r="6" spans="1:13" ht="21" customHeight="1" x14ac:dyDescent="0.25">
      <c r="A6" s="139"/>
      <c r="B6" s="146"/>
      <c r="C6" s="147"/>
      <c r="D6" s="152"/>
      <c r="E6" s="152"/>
      <c r="F6" s="152"/>
      <c r="G6" s="151"/>
      <c r="H6" s="153"/>
      <c r="I6" s="153"/>
      <c r="J6" s="153"/>
      <c r="L6" s="110"/>
    </row>
    <row r="8" spans="1:13" ht="20" x14ac:dyDescent="0.4">
      <c r="A8" s="47" t="s">
        <v>79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2" x14ac:dyDescent="0.3">
      <c r="A9" s="48"/>
      <c r="B9" s="31" t="s">
        <v>0</v>
      </c>
      <c r="C9" s="2"/>
      <c r="D9" s="2" t="s">
        <v>1</v>
      </c>
      <c r="E9" s="2"/>
      <c r="F9" s="2" t="s">
        <v>65</v>
      </c>
      <c r="G9" s="2"/>
      <c r="H9" s="2" t="s">
        <v>66</v>
      </c>
      <c r="I9" s="2"/>
      <c r="J9" s="2" t="s">
        <v>59</v>
      </c>
      <c r="K9" s="3"/>
      <c r="L9" s="2" t="s">
        <v>60</v>
      </c>
    </row>
    <row r="10" spans="1:13" ht="24" customHeight="1" x14ac:dyDescent="0.3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49999999999999" customHeight="1" x14ac:dyDescent="0.3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49999999999999" customHeight="1" x14ac:dyDescent="0.3">
      <c r="A12" s="79" t="s">
        <v>21</v>
      </c>
      <c r="B12" s="115"/>
      <c r="C12" s="116"/>
      <c r="D12" s="115"/>
      <c r="E12" s="116"/>
      <c r="F12" s="115"/>
      <c r="G12" s="116"/>
      <c r="H12" s="115"/>
      <c r="I12" s="116"/>
      <c r="J12" s="117">
        <f>H12+D12+B12+F12</f>
        <v>0</v>
      </c>
      <c r="K12" s="118"/>
      <c r="L12" s="115">
        <v>225</v>
      </c>
    </row>
    <row r="13" spans="1:13" ht="20.149999999999999" customHeight="1" x14ac:dyDescent="0.3">
      <c r="A13" s="79" t="s">
        <v>22</v>
      </c>
      <c r="B13" s="115"/>
      <c r="C13" s="116"/>
      <c r="D13" s="115"/>
      <c r="E13" s="116"/>
      <c r="F13" s="115"/>
      <c r="G13" s="116"/>
      <c r="H13" s="115"/>
      <c r="I13" s="116"/>
      <c r="J13" s="117">
        <f t="shared" ref="J13:J21" si="0">H13+D13+B13+F13</f>
        <v>0</v>
      </c>
      <c r="K13" s="118"/>
      <c r="L13" s="115"/>
    </row>
    <row r="14" spans="1:13" ht="20.149999999999999" customHeight="1" x14ac:dyDescent="0.3">
      <c r="A14" s="79" t="s">
        <v>23</v>
      </c>
      <c r="B14" s="115"/>
      <c r="C14" s="116"/>
      <c r="D14" s="115">
        <f>20600-7500</f>
        <v>13100</v>
      </c>
      <c r="E14" s="116"/>
      <c r="F14" s="115"/>
      <c r="G14" s="116"/>
      <c r="H14" s="115"/>
      <c r="I14" s="116"/>
      <c r="J14" s="117">
        <f t="shared" si="0"/>
        <v>13100</v>
      </c>
      <c r="K14" s="118"/>
      <c r="L14" s="115">
        <v>19900</v>
      </c>
    </row>
    <row r="15" spans="1:13" ht="20.149999999999999" customHeight="1" x14ac:dyDescent="0.3">
      <c r="A15" s="79" t="s">
        <v>24</v>
      </c>
      <c r="B15" s="115">
        <v>8493</v>
      </c>
      <c r="C15" s="116"/>
      <c r="D15" s="115"/>
      <c r="E15" s="116"/>
      <c r="F15" s="115"/>
      <c r="G15" s="116"/>
      <c r="H15" s="115"/>
      <c r="I15" s="116"/>
      <c r="J15" s="117">
        <f t="shared" si="0"/>
        <v>8493</v>
      </c>
      <c r="K15" s="118"/>
      <c r="L15" s="115">
        <v>31515</v>
      </c>
    </row>
    <row r="16" spans="1:13" ht="20.149999999999999" customHeight="1" x14ac:dyDescent="0.3">
      <c r="A16" s="79" t="s">
        <v>25</v>
      </c>
      <c r="B16" s="115"/>
      <c r="C16" s="116"/>
      <c r="D16" s="115"/>
      <c r="E16" s="116"/>
      <c r="F16" s="115"/>
      <c r="G16" s="116"/>
      <c r="H16" s="115"/>
      <c r="I16" s="116"/>
      <c r="J16" s="117">
        <f t="shared" si="0"/>
        <v>0</v>
      </c>
      <c r="K16" s="118"/>
      <c r="L16" s="115"/>
    </row>
    <row r="17" spans="1:12" ht="28" x14ac:dyDescent="0.3">
      <c r="A17" s="79" t="s">
        <v>26</v>
      </c>
      <c r="B17" s="115"/>
      <c r="C17" s="116"/>
      <c r="D17" s="115"/>
      <c r="E17" s="116"/>
      <c r="F17" s="115"/>
      <c r="G17" s="116"/>
      <c r="H17" s="115"/>
      <c r="I17" s="116"/>
      <c r="J17" s="117">
        <f t="shared" si="0"/>
        <v>0</v>
      </c>
      <c r="K17" s="118"/>
      <c r="L17" s="115"/>
    </row>
    <row r="18" spans="1:12" ht="20.149999999999999" customHeight="1" x14ac:dyDescent="0.3">
      <c r="A18" s="79" t="s">
        <v>53</v>
      </c>
      <c r="B18" s="115"/>
      <c r="C18" s="116"/>
      <c r="D18" s="115"/>
      <c r="E18" s="116"/>
      <c r="F18" s="115"/>
      <c r="G18" s="116"/>
      <c r="H18" s="115"/>
      <c r="I18" s="116"/>
      <c r="J18" s="117">
        <f t="shared" si="0"/>
        <v>0</v>
      </c>
      <c r="K18" s="118"/>
      <c r="L18" s="115"/>
    </row>
    <row r="19" spans="1:12" ht="28" x14ac:dyDescent="0.3">
      <c r="A19" s="79" t="s">
        <v>54</v>
      </c>
      <c r="B19" s="115">
        <f>12404+4090+3490+4512.2+7846.94+618+722</f>
        <v>33683.14</v>
      </c>
      <c r="C19" s="116"/>
      <c r="D19" s="115"/>
      <c r="E19" s="116"/>
      <c r="F19" s="115"/>
      <c r="G19" s="116"/>
      <c r="H19" s="115"/>
      <c r="I19" s="116"/>
      <c r="J19" s="117">
        <f t="shared" si="0"/>
        <v>33683.14</v>
      </c>
      <c r="K19" s="118"/>
      <c r="L19" s="115"/>
    </row>
    <row r="20" spans="1:12" ht="20.149999999999999" customHeight="1" x14ac:dyDescent="0.3">
      <c r="A20" s="79"/>
      <c r="B20" s="115"/>
      <c r="C20" s="116"/>
      <c r="D20" s="115"/>
      <c r="E20" s="116"/>
      <c r="F20" s="115"/>
      <c r="G20" s="116"/>
      <c r="H20" s="115"/>
      <c r="I20" s="116"/>
      <c r="J20" s="117">
        <f t="shared" si="0"/>
        <v>0</v>
      </c>
      <c r="K20" s="118"/>
      <c r="L20" s="115"/>
    </row>
    <row r="21" spans="1:12" ht="17.25" customHeight="1" thickBot="1" x14ac:dyDescent="0.4">
      <c r="A21" s="9" t="s">
        <v>70</v>
      </c>
      <c r="B21" s="119">
        <f>SUM(B12:B20)</f>
        <v>42176.14</v>
      </c>
      <c r="C21" s="120"/>
      <c r="D21" s="119">
        <f>SUM(D12:D20)</f>
        <v>13100</v>
      </c>
      <c r="E21" s="116"/>
      <c r="F21" s="119">
        <f>SUM(F12:F20)</f>
        <v>0</v>
      </c>
      <c r="G21" s="116"/>
      <c r="H21" s="119">
        <f>SUM(H12:H20)</f>
        <v>0</v>
      </c>
      <c r="I21" s="116"/>
      <c r="J21" s="121">
        <f t="shared" si="0"/>
        <v>55276.14</v>
      </c>
      <c r="K21" s="118"/>
      <c r="L21" s="119">
        <f>SUM(L12:L20)</f>
        <v>51640</v>
      </c>
    </row>
    <row r="22" spans="1:12" ht="16.5" customHeight="1" thickTop="1" x14ac:dyDescent="0.25">
      <c r="A22" s="10"/>
      <c r="B22" s="34"/>
      <c r="C22" s="52"/>
      <c r="D22" s="52"/>
      <c r="E22" s="52"/>
      <c r="F22" s="52"/>
      <c r="G22" s="52"/>
      <c r="H22" s="52"/>
      <c r="I22" s="52"/>
      <c r="J22" s="54" t="str">
        <f>IF(B21+D21+F21+H21-J21=0," ","error")</f>
        <v xml:space="preserve"> </v>
      </c>
      <c r="K22" s="52"/>
      <c r="L22" s="53"/>
    </row>
    <row r="23" spans="1:12" ht="28" x14ac:dyDescent="0.3">
      <c r="A23" s="65" t="s">
        <v>51</v>
      </c>
      <c r="B23" s="122"/>
      <c r="C23" s="8"/>
      <c r="D23" s="8"/>
      <c r="E23" s="8"/>
      <c r="F23" s="8"/>
      <c r="G23" s="8"/>
      <c r="H23" s="8"/>
      <c r="I23" s="8"/>
      <c r="J23" s="8"/>
      <c r="K23" s="8"/>
    </row>
    <row r="24" spans="1:12" ht="20.149999999999999" customHeight="1" x14ac:dyDescent="0.3">
      <c r="A24" s="79" t="s">
        <v>27</v>
      </c>
      <c r="B24" s="115"/>
      <c r="C24" s="116"/>
      <c r="D24" s="115"/>
      <c r="E24" s="116"/>
      <c r="F24" s="115"/>
      <c r="G24" s="116"/>
      <c r="H24" s="115"/>
      <c r="I24" s="116"/>
      <c r="J24" s="117">
        <f>H24+D24+B24+F24</f>
        <v>0</v>
      </c>
      <c r="K24" s="118"/>
      <c r="L24" s="115"/>
    </row>
    <row r="25" spans="1:12" ht="20.149999999999999" customHeight="1" x14ac:dyDescent="0.3">
      <c r="A25" s="79" t="s">
        <v>28</v>
      </c>
      <c r="B25" s="115"/>
      <c r="C25" s="116"/>
      <c r="D25" s="115"/>
      <c r="E25" s="116"/>
      <c r="F25" s="115"/>
      <c r="G25" s="116"/>
      <c r="H25" s="115"/>
      <c r="I25" s="116"/>
      <c r="J25" s="117">
        <f>H25+D25+B25+F25</f>
        <v>0</v>
      </c>
      <c r="K25" s="118"/>
      <c r="L25" s="115"/>
    </row>
    <row r="26" spans="1:12" ht="17.25" customHeight="1" thickBot="1" x14ac:dyDescent="0.4">
      <c r="A26" s="9" t="s">
        <v>71</v>
      </c>
      <c r="B26" s="119">
        <f>SUM(B24:B25)</f>
        <v>0</v>
      </c>
      <c r="C26" s="120"/>
      <c r="D26" s="119">
        <f>SUM(D24:D25)</f>
        <v>0</v>
      </c>
      <c r="E26" s="116"/>
      <c r="F26" s="119">
        <f>SUM(F24:F25)</f>
        <v>0</v>
      </c>
      <c r="G26" s="116"/>
      <c r="H26" s="119">
        <f>SUM(H24:H25)</f>
        <v>0</v>
      </c>
      <c r="I26" s="116"/>
      <c r="J26" s="119">
        <f>SUM(J24:J25)</f>
        <v>0</v>
      </c>
      <c r="K26" s="118"/>
      <c r="L26" s="119">
        <f>SUM(L24:L25)</f>
        <v>0</v>
      </c>
    </row>
    <row r="27" spans="1:12" ht="8.25" customHeight="1" thickTop="1" x14ac:dyDescent="0.3">
      <c r="A27" s="25"/>
      <c r="B27" s="123"/>
      <c r="C27" s="124"/>
      <c r="D27" s="123"/>
      <c r="E27" s="124"/>
      <c r="F27" s="123"/>
      <c r="G27" s="124"/>
      <c r="H27" s="123"/>
      <c r="I27" s="125"/>
      <c r="J27" s="109" t="str">
        <f>IF(B26+D26+F26+H26-J26=0," ","error")</f>
        <v xml:space="preserve"> </v>
      </c>
      <c r="K27" s="118"/>
      <c r="L27" s="109"/>
    </row>
    <row r="28" spans="1:12" ht="20.149999999999999" customHeight="1" thickBot="1" x14ac:dyDescent="0.4">
      <c r="A28" s="9" t="s">
        <v>11</v>
      </c>
      <c r="B28" s="126">
        <f>B26+B21</f>
        <v>42176.14</v>
      </c>
      <c r="C28" s="125"/>
      <c r="D28" s="126">
        <f>D26+D21</f>
        <v>13100</v>
      </c>
      <c r="E28" s="125"/>
      <c r="F28" s="126">
        <f>F26+F21</f>
        <v>0</v>
      </c>
      <c r="G28" s="125"/>
      <c r="H28" s="126">
        <f>H26+H21</f>
        <v>0</v>
      </c>
      <c r="I28" s="125"/>
      <c r="J28" s="126">
        <f>J26+J21</f>
        <v>55276.14</v>
      </c>
      <c r="K28" s="118"/>
      <c r="L28" s="126">
        <f>L26+L21</f>
        <v>51640</v>
      </c>
    </row>
    <row r="29" spans="1:12" ht="16.5" customHeight="1" thickTop="1" x14ac:dyDescent="0.25">
      <c r="B29" s="127"/>
      <c r="C29" s="53"/>
      <c r="D29" s="53"/>
      <c r="E29" s="53"/>
      <c r="F29" s="53"/>
      <c r="G29" s="53"/>
      <c r="H29" s="53"/>
      <c r="I29" s="53"/>
      <c r="J29" s="54" t="str">
        <f>IF(B28+D28+H28-J28=0," ","error")</f>
        <v xml:space="preserve"> </v>
      </c>
      <c r="K29" s="53"/>
      <c r="L29" s="53"/>
    </row>
    <row r="30" spans="1:12" ht="18" customHeight="1" x14ac:dyDescent="0.25">
      <c r="A30" s="27" t="s">
        <v>8</v>
      </c>
      <c r="B30" s="128"/>
      <c r="C30" s="129"/>
      <c r="D30" s="129"/>
      <c r="E30" s="129"/>
      <c r="F30" s="129"/>
      <c r="G30" s="129"/>
      <c r="H30" s="129"/>
      <c r="I30" s="129"/>
      <c r="J30" s="129"/>
      <c r="K30" s="129"/>
      <c r="L30" s="129"/>
    </row>
    <row r="31" spans="1:12" ht="20.149999999999999" customHeight="1" x14ac:dyDescent="0.3">
      <c r="A31" s="80" t="s">
        <v>29</v>
      </c>
      <c r="B31" s="115">
        <v>212</v>
      </c>
      <c r="C31" s="123"/>
      <c r="D31" s="115"/>
      <c r="E31" s="116"/>
      <c r="F31" s="115"/>
      <c r="G31" s="116"/>
      <c r="H31" s="115"/>
      <c r="I31" s="116"/>
      <c r="J31" s="117">
        <f>H31+D31+B31+F31</f>
        <v>212</v>
      </c>
      <c r="K31" s="109"/>
      <c r="L31" s="115">
        <v>4566</v>
      </c>
    </row>
    <row r="32" spans="1:12" ht="20.149999999999999" customHeight="1" x14ac:dyDescent="0.3">
      <c r="A32" s="80" t="s">
        <v>75</v>
      </c>
      <c r="B32" s="115"/>
      <c r="C32" s="123"/>
      <c r="D32" s="115"/>
      <c r="E32" s="116"/>
      <c r="F32" s="115"/>
      <c r="G32" s="116"/>
      <c r="H32" s="115"/>
      <c r="I32" s="116"/>
      <c r="J32" s="117">
        <f t="shared" ref="J32:J41" si="1">H32+D32+B32+F32</f>
        <v>0</v>
      </c>
      <c r="K32" s="109"/>
      <c r="L32" s="115"/>
    </row>
    <row r="33" spans="1:12" ht="20.149999999999999" customHeight="1" x14ac:dyDescent="0.3">
      <c r="A33" s="80" t="s">
        <v>30</v>
      </c>
      <c r="B33" s="115"/>
      <c r="C33" s="123"/>
      <c r="D33" s="115"/>
      <c r="E33" s="116"/>
      <c r="F33" s="115"/>
      <c r="G33" s="116"/>
      <c r="H33" s="115"/>
      <c r="I33" s="116"/>
      <c r="J33" s="117">
        <f t="shared" si="1"/>
        <v>0</v>
      </c>
      <c r="K33" s="109"/>
      <c r="L33" s="115"/>
    </row>
    <row r="34" spans="1:12" ht="28" x14ac:dyDescent="0.3">
      <c r="A34" s="80" t="s">
        <v>31</v>
      </c>
      <c r="B34" s="115">
        <f>64519-7500-212</f>
        <v>56807</v>
      </c>
      <c r="C34" s="123"/>
      <c r="D34" s="115">
        <v>7500</v>
      </c>
      <c r="E34" s="116"/>
      <c r="F34" s="115"/>
      <c r="G34" s="116"/>
      <c r="H34" s="115"/>
      <c r="I34" s="116"/>
      <c r="J34" s="117">
        <f t="shared" si="1"/>
        <v>64307</v>
      </c>
      <c r="K34" s="109"/>
      <c r="L34" s="115">
        <v>52283</v>
      </c>
    </row>
    <row r="35" spans="1:12" ht="20.149999999999999" customHeight="1" x14ac:dyDescent="0.3">
      <c r="A35" s="80" t="s">
        <v>32</v>
      </c>
      <c r="B35" s="115"/>
      <c r="C35" s="123"/>
      <c r="D35" s="115"/>
      <c r="E35" s="116"/>
      <c r="F35" s="115"/>
      <c r="G35" s="116"/>
      <c r="H35" s="115"/>
      <c r="I35" s="116"/>
      <c r="J35" s="117">
        <f t="shared" si="1"/>
        <v>0</v>
      </c>
      <c r="K35" s="109"/>
      <c r="L35" s="115"/>
    </row>
    <row r="36" spans="1:12" ht="20.149999999999999" customHeight="1" x14ac:dyDescent="0.3">
      <c r="A36" s="80" t="s">
        <v>33</v>
      </c>
      <c r="B36" s="115"/>
      <c r="C36" s="123"/>
      <c r="D36" s="115"/>
      <c r="E36" s="116"/>
      <c r="F36" s="115"/>
      <c r="G36" s="116"/>
      <c r="H36" s="115"/>
      <c r="I36" s="116"/>
      <c r="J36" s="117">
        <f t="shared" si="1"/>
        <v>0</v>
      </c>
      <c r="K36" s="109"/>
      <c r="L36" s="115"/>
    </row>
    <row r="37" spans="1:12" ht="20.149999999999999" customHeight="1" x14ac:dyDescent="0.3">
      <c r="A37" s="81" t="s">
        <v>34</v>
      </c>
      <c r="B37" s="115"/>
      <c r="C37" s="123"/>
      <c r="D37" s="115"/>
      <c r="E37" s="116"/>
      <c r="F37" s="115"/>
      <c r="G37" s="116"/>
      <c r="H37" s="115"/>
      <c r="I37" s="116"/>
      <c r="J37" s="117">
        <f t="shared" si="1"/>
        <v>0</v>
      </c>
      <c r="K37" s="109"/>
      <c r="L37" s="115"/>
    </row>
    <row r="38" spans="1:12" ht="20.149999999999999" customHeight="1" x14ac:dyDescent="0.3">
      <c r="A38" s="81" t="s">
        <v>35</v>
      </c>
      <c r="B38" s="115"/>
      <c r="C38" s="123"/>
      <c r="D38" s="115"/>
      <c r="E38" s="116"/>
      <c r="F38" s="115"/>
      <c r="G38" s="116"/>
      <c r="H38" s="115"/>
      <c r="I38" s="116"/>
      <c r="J38" s="117">
        <f t="shared" si="1"/>
        <v>0</v>
      </c>
      <c r="K38" s="109"/>
      <c r="L38" s="115"/>
    </row>
    <row r="39" spans="1:12" ht="20.149999999999999" customHeight="1" x14ac:dyDescent="0.3">
      <c r="A39" s="81" t="s">
        <v>36</v>
      </c>
      <c r="B39" s="115"/>
      <c r="C39" s="123"/>
      <c r="D39" s="115"/>
      <c r="E39" s="116"/>
      <c r="F39" s="115"/>
      <c r="G39" s="116"/>
      <c r="H39" s="115"/>
      <c r="I39" s="116"/>
      <c r="J39" s="117">
        <f t="shared" si="1"/>
        <v>0</v>
      </c>
      <c r="K39" s="109"/>
      <c r="L39" s="115"/>
    </row>
    <row r="40" spans="1:12" ht="20.149999999999999" customHeight="1" x14ac:dyDescent="0.3">
      <c r="A40" s="81" t="s">
        <v>78</v>
      </c>
      <c r="B40" s="115"/>
      <c r="C40" s="123"/>
      <c r="D40" s="115"/>
      <c r="E40" s="116"/>
      <c r="F40" s="115"/>
      <c r="G40" s="116"/>
      <c r="H40" s="115"/>
      <c r="I40" s="116"/>
      <c r="J40" s="117">
        <f t="shared" si="1"/>
        <v>0</v>
      </c>
      <c r="K40" s="109"/>
      <c r="L40" s="115"/>
    </row>
    <row r="41" spans="1:12" ht="20.149999999999999" customHeight="1" thickBot="1" x14ac:dyDescent="0.35">
      <c r="A41" s="80"/>
      <c r="B41" s="130"/>
      <c r="C41" s="123"/>
      <c r="D41" s="130"/>
      <c r="E41" s="116"/>
      <c r="F41" s="130"/>
      <c r="G41" s="116"/>
      <c r="H41" s="130"/>
      <c r="I41" s="116"/>
      <c r="J41" s="117">
        <f t="shared" si="1"/>
        <v>0</v>
      </c>
      <c r="K41" s="109"/>
      <c r="L41" s="130"/>
    </row>
    <row r="42" spans="1:12" ht="20.149999999999999" customHeight="1" thickTop="1" thickBot="1" x14ac:dyDescent="0.35">
      <c r="A42" s="13" t="s">
        <v>72</v>
      </c>
      <c r="B42" s="119">
        <f>SUM(B31:B41)</f>
        <v>57019</v>
      </c>
      <c r="C42" s="131"/>
      <c r="D42" s="119">
        <f>SUM(D31:D41)</f>
        <v>7500</v>
      </c>
      <c r="E42" s="116"/>
      <c r="F42" s="119">
        <f>SUM(F31:F41)</f>
        <v>0</v>
      </c>
      <c r="G42" s="116"/>
      <c r="H42" s="119">
        <f>SUM(H31:H41)</f>
        <v>0</v>
      </c>
      <c r="I42" s="116"/>
      <c r="J42" s="119">
        <f>SUM(J31:J41)</f>
        <v>64519</v>
      </c>
      <c r="K42" s="109"/>
      <c r="L42" s="119">
        <f>SUM(L31:L41)</f>
        <v>56849</v>
      </c>
    </row>
    <row r="43" spans="1:12" s="14" customFormat="1" ht="17.25" customHeight="1" thickTop="1" x14ac:dyDescent="0.2">
      <c r="B43" s="35"/>
      <c r="C43" s="54"/>
      <c r="D43" s="55"/>
      <c r="E43" s="54"/>
      <c r="F43" s="54"/>
      <c r="G43" s="54"/>
      <c r="H43" s="54"/>
      <c r="I43" s="54"/>
      <c r="J43" s="54" t="str">
        <f>IF(B42+D42+F42+H42-J42=0," ","error")</f>
        <v xml:space="preserve"> </v>
      </c>
      <c r="K43" s="54"/>
      <c r="L43" s="54"/>
    </row>
    <row r="44" spans="1:12" ht="28" x14ac:dyDescent="0.3">
      <c r="A44" s="65" t="s">
        <v>52</v>
      </c>
      <c r="B44" s="122"/>
      <c r="C44" s="8"/>
      <c r="D44" s="8"/>
      <c r="E44" s="8"/>
      <c r="F44" s="8"/>
      <c r="G44" s="8"/>
      <c r="H44" s="8"/>
      <c r="I44" s="8"/>
      <c r="J44" s="8"/>
      <c r="K44" s="8"/>
    </row>
    <row r="45" spans="1:12" ht="20.149999999999999" customHeight="1" x14ac:dyDescent="0.3">
      <c r="A45" s="80" t="s">
        <v>37</v>
      </c>
      <c r="B45" s="115"/>
      <c r="C45" s="123"/>
      <c r="D45" s="115"/>
      <c r="E45" s="116"/>
      <c r="F45" s="115"/>
      <c r="G45" s="116"/>
      <c r="H45" s="115"/>
      <c r="I45" s="116"/>
      <c r="J45" s="117">
        <f>H45+D45+F45+B45</f>
        <v>0</v>
      </c>
      <c r="K45" s="109"/>
      <c r="L45" s="115"/>
    </row>
    <row r="46" spans="1:12" ht="20.149999999999999" customHeight="1" thickBot="1" x14ac:dyDescent="0.35">
      <c r="A46" s="80" t="s">
        <v>38</v>
      </c>
      <c r="B46" s="130"/>
      <c r="C46" s="123"/>
      <c r="D46" s="130"/>
      <c r="E46" s="116"/>
      <c r="F46" s="130"/>
      <c r="G46" s="116"/>
      <c r="H46" s="130"/>
      <c r="I46" s="116"/>
      <c r="J46" s="117">
        <f>H46+D46+F46+B46</f>
        <v>0</v>
      </c>
      <c r="K46" s="109"/>
      <c r="L46" s="130"/>
    </row>
    <row r="47" spans="1:12" ht="20.149999999999999" customHeight="1" thickTop="1" thickBot="1" x14ac:dyDescent="0.35">
      <c r="A47" s="13" t="s">
        <v>73</v>
      </c>
      <c r="B47" s="119">
        <f>SUM(B45:B46)</f>
        <v>0</v>
      </c>
      <c r="C47" s="131"/>
      <c r="D47" s="119">
        <f>SUM(D45:D46)</f>
        <v>0</v>
      </c>
      <c r="E47" s="116"/>
      <c r="F47" s="119">
        <f>SUM(F45:F46)</f>
        <v>0</v>
      </c>
      <c r="G47" s="116"/>
      <c r="H47" s="119">
        <f>SUM(H45:H46)</f>
        <v>0</v>
      </c>
      <c r="I47" s="116"/>
      <c r="J47" s="119">
        <f>SUM(J45:J46)</f>
        <v>0</v>
      </c>
      <c r="K47" s="109"/>
      <c r="L47" s="119">
        <f>SUM(L45:L46)</f>
        <v>0</v>
      </c>
    </row>
    <row r="48" spans="1:12" ht="13.5" customHeight="1" thickTop="1" thickBot="1" x14ac:dyDescent="0.35">
      <c r="B48" s="36"/>
      <c r="C48" s="53"/>
      <c r="D48" s="36"/>
      <c r="E48" s="53"/>
      <c r="F48" s="53"/>
      <c r="G48" s="53"/>
      <c r="H48" s="36"/>
      <c r="I48" s="53"/>
      <c r="J48" s="54" t="str">
        <f>IF(B47+D47+F47+H47-J47=0," ","error")</f>
        <v xml:space="preserve"> </v>
      </c>
      <c r="K48" s="53"/>
      <c r="L48" s="53"/>
    </row>
    <row r="49" spans="1:13" s="15" customFormat="1" ht="20.149999999999999" customHeight="1" thickTop="1" thickBot="1" x14ac:dyDescent="0.35">
      <c r="A49" s="39" t="s">
        <v>12</v>
      </c>
      <c r="B49" s="132">
        <f>+B47+B42</f>
        <v>57019</v>
      </c>
      <c r="C49" s="118"/>
      <c r="D49" s="132">
        <f>+D47+D42</f>
        <v>7500</v>
      </c>
      <c r="E49" s="118"/>
      <c r="F49" s="132">
        <f>+F47+F42</f>
        <v>0</v>
      </c>
      <c r="G49" s="118"/>
      <c r="H49" s="132">
        <f>+H47+H42</f>
        <v>0</v>
      </c>
      <c r="I49" s="118"/>
      <c r="J49" s="132">
        <f>+J47+J42</f>
        <v>64519</v>
      </c>
      <c r="K49" s="118"/>
      <c r="L49" s="132">
        <f>+L47+L42</f>
        <v>56849</v>
      </c>
    </row>
    <row r="50" spans="1:13" ht="13.5" thickTop="1" thickBot="1" x14ac:dyDescent="0.3">
      <c r="B50" s="37"/>
      <c r="C50" s="56"/>
      <c r="D50" s="56"/>
      <c r="E50" s="56"/>
      <c r="F50" s="56"/>
      <c r="G50" s="56"/>
      <c r="H50" s="56"/>
      <c r="I50" s="56"/>
      <c r="J50" s="54" t="str">
        <f>IF(B49+D49+F49+H49-J49=0," ","error")</f>
        <v xml:space="preserve"> </v>
      </c>
      <c r="K50" s="57"/>
      <c r="L50" s="53"/>
    </row>
    <row r="51" spans="1:13" ht="20.149999999999999" customHeight="1" thickTop="1" thickBot="1" x14ac:dyDescent="0.35">
      <c r="A51" s="40" t="s">
        <v>74</v>
      </c>
      <c r="B51" s="98">
        <f>+B28-B49</f>
        <v>-14842.86</v>
      </c>
      <c r="C51" s="82"/>
      <c r="D51" s="98">
        <f>+D28-D49</f>
        <v>5600</v>
      </c>
      <c r="E51" s="82"/>
      <c r="F51" s="98">
        <f>+F28-F49</f>
        <v>0</v>
      </c>
      <c r="G51" s="82"/>
      <c r="H51" s="98">
        <f>+H28-H49</f>
        <v>0</v>
      </c>
      <c r="I51" s="82"/>
      <c r="J51" s="99">
        <f>IF((B51+D51+F51+H51)=(+J28-J49),H51+F51+D51+B51,"Cross Add Error")</f>
        <v>-9242.86</v>
      </c>
      <c r="K51" s="88"/>
      <c r="L51" s="98">
        <f>+L28-L49</f>
        <v>-5209</v>
      </c>
      <c r="M51" s="83"/>
    </row>
    <row r="52" spans="1:13" ht="14.25" customHeight="1" thickBot="1" x14ac:dyDescent="0.35">
      <c r="A52" s="40"/>
      <c r="B52" s="136"/>
      <c r="C52" s="82"/>
      <c r="D52" s="136"/>
      <c r="E52" s="82"/>
      <c r="F52" s="136"/>
      <c r="G52" s="82"/>
      <c r="H52" s="136"/>
      <c r="I52" s="82"/>
      <c r="J52" s="136"/>
      <c r="K52" s="88"/>
      <c r="L52" s="136"/>
      <c r="M52" s="83"/>
    </row>
    <row r="53" spans="1:13" ht="19.5" customHeight="1" thickTop="1" thickBot="1" x14ac:dyDescent="0.35">
      <c r="A53" s="84" t="s">
        <v>77</v>
      </c>
      <c r="B53" s="108"/>
      <c r="C53" s="82"/>
      <c r="D53" s="108"/>
      <c r="E53" s="82"/>
      <c r="F53" s="108"/>
      <c r="G53" s="82"/>
      <c r="H53" s="108"/>
      <c r="I53" s="82"/>
      <c r="J53" s="97">
        <f>IF(H53+F53+D53+B53=0,0,"Transfer error")</f>
        <v>0</v>
      </c>
      <c r="K53" s="88"/>
      <c r="L53" s="108"/>
    </row>
    <row r="54" spans="1:13" ht="14.25" customHeight="1" thickTop="1" thickBot="1" x14ac:dyDescent="0.35">
      <c r="A54" s="11"/>
      <c r="B54" s="135"/>
      <c r="C54" s="82"/>
      <c r="D54" s="135"/>
      <c r="E54" s="82"/>
      <c r="F54" s="96"/>
      <c r="G54" s="82"/>
      <c r="H54" s="135"/>
      <c r="I54" s="82"/>
      <c r="J54" s="137"/>
      <c r="K54" s="88"/>
      <c r="L54" s="135"/>
    </row>
    <row r="55" spans="1:13" ht="29.25" customHeight="1" thickTop="1" thickBot="1" x14ac:dyDescent="0.35">
      <c r="A55" s="13" t="s">
        <v>42</v>
      </c>
      <c r="B55" s="95">
        <f>+B51+B53</f>
        <v>-14842.86</v>
      </c>
      <c r="C55" s="82"/>
      <c r="D55" s="95">
        <f>+D51+D53</f>
        <v>5600</v>
      </c>
      <c r="E55" s="82"/>
      <c r="F55" s="95">
        <f>+F51+F53</f>
        <v>0</v>
      </c>
      <c r="G55" s="82"/>
      <c r="H55" s="95">
        <f>+H51+H53</f>
        <v>0</v>
      </c>
      <c r="I55" s="82"/>
      <c r="J55" s="95">
        <f>+J51+J53</f>
        <v>-9242.86</v>
      </c>
      <c r="K55" s="88"/>
      <c r="L55" s="95">
        <f>+L51+L53</f>
        <v>-5209</v>
      </c>
    </row>
    <row r="56" spans="1:13" ht="13" thickTop="1" x14ac:dyDescent="0.25">
      <c r="J56" s="54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75" zoomScaleNormal="75" zoomScaleSheetLayoutView="80" workbookViewId="0">
      <pane ySplit="2" topLeftCell="A48" activePane="bottomLeft" state="frozen"/>
      <selection activeCell="D45" sqref="D45"/>
      <selection pane="bottomLeft" activeCell="T66" sqref="T66"/>
    </sheetView>
  </sheetViews>
  <sheetFormatPr defaultColWidth="9.1796875" defaultRowHeight="12.5" x14ac:dyDescent="0.25"/>
  <cols>
    <col min="1" max="1" width="28.81640625" style="1" customWidth="1"/>
    <col min="2" max="2" width="19" style="30" customWidth="1"/>
    <col min="3" max="3" width="3.81640625" style="1" customWidth="1"/>
    <col min="4" max="4" width="15.453125" style="1" customWidth="1"/>
    <col min="5" max="5" width="1.54296875" style="1" customWidth="1"/>
    <col min="6" max="6" width="15.453125" style="1" customWidth="1"/>
    <col min="7" max="7" width="1.453125" style="1" customWidth="1"/>
    <col min="8" max="8" width="15.453125" style="1" customWidth="1"/>
    <col min="9" max="9" width="1.54296875" style="1" customWidth="1"/>
    <col min="10" max="10" width="15.54296875" style="1" customWidth="1"/>
    <col min="11" max="11" width="1.54296875" style="1" customWidth="1"/>
    <col min="12" max="12" width="14.7265625" style="1" customWidth="1"/>
    <col min="13" max="13" width="1.54296875" style="1" customWidth="1"/>
    <col min="14" max="14" width="14.7265625" style="1" customWidth="1"/>
    <col min="15" max="15" width="1.54296875" style="1" customWidth="1"/>
    <col min="16" max="16" width="14.7265625" style="1" customWidth="1"/>
    <col min="17" max="16384" width="9.1796875" style="1"/>
  </cols>
  <sheetData>
    <row r="1" spans="1:16" ht="27" customHeight="1" x14ac:dyDescent="0.4">
      <c r="B1" s="195" t="str">
        <f>'R&amp;P Accounts'!B2</f>
        <v>Breadalbane Strathtay Youth Football Club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N1" s="195" t="str">
        <f>'R&amp;P Accounts'!L2</f>
        <v>SC046432</v>
      </c>
      <c r="O1" s="195"/>
      <c r="P1" s="195"/>
    </row>
    <row r="2" spans="1:16" s="46" customFormat="1" ht="26.25" customHeight="1" x14ac:dyDescent="0.25">
      <c r="A2" s="76" t="s">
        <v>76</v>
      </c>
      <c r="B2" s="43"/>
      <c r="C2" s="42"/>
      <c r="D2" s="42"/>
      <c r="E2" s="42"/>
      <c r="F2" s="177"/>
      <c r="G2" s="177"/>
      <c r="H2" s="177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3">
      <c r="A3" s="50" t="s">
        <v>6</v>
      </c>
      <c r="B3" s="197" t="s">
        <v>5</v>
      </c>
      <c r="C3" s="197"/>
      <c r="D3" s="197"/>
      <c r="E3" s="18"/>
      <c r="F3" s="69" t="s">
        <v>2</v>
      </c>
      <c r="G3" s="15"/>
      <c r="H3" s="69" t="s">
        <v>3</v>
      </c>
      <c r="I3" s="77"/>
      <c r="J3" s="69" t="s">
        <v>65</v>
      </c>
      <c r="K3" s="77"/>
      <c r="L3" s="69" t="s">
        <v>67</v>
      </c>
      <c r="M3" s="77"/>
      <c r="N3" s="69" t="s">
        <v>61</v>
      </c>
      <c r="O3" s="77"/>
      <c r="P3" s="69" t="s">
        <v>62</v>
      </c>
    </row>
    <row r="4" spans="1:16" x14ac:dyDescent="0.25">
      <c r="B4" s="198"/>
      <c r="C4" s="198"/>
      <c r="D4" s="198"/>
      <c r="E4" s="66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183" t="s">
        <v>9</v>
      </c>
      <c r="B5" s="188" t="s">
        <v>40</v>
      </c>
      <c r="C5" s="188"/>
      <c r="D5" s="188"/>
      <c r="E5" s="23"/>
      <c r="F5" s="100">
        <v>16119</v>
      </c>
      <c r="G5" s="101"/>
      <c r="H5" s="100">
        <v>-5196</v>
      </c>
      <c r="I5" s="101"/>
      <c r="J5" s="100"/>
      <c r="K5" s="101"/>
      <c r="L5" s="100"/>
      <c r="M5" s="101"/>
      <c r="N5" s="102">
        <f>F5+H5+J5+L5</f>
        <v>10923</v>
      </c>
      <c r="O5" s="101"/>
      <c r="P5" s="100">
        <v>16132</v>
      </c>
    </row>
    <row r="6" spans="1:16" ht="30" customHeight="1" x14ac:dyDescent="0.25">
      <c r="A6" s="184"/>
      <c r="B6" s="188" t="s">
        <v>41</v>
      </c>
      <c r="C6" s="188"/>
      <c r="D6" s="188"/>
      <c r="E6" s="23"/>
      <c r="F6" s="100">
        <f>+'R&amp;P Accounts'!B51</f>
        <v>-14842.86</v>
      </c>
      <c r="G6" s="101"/>
      <c r="H6" s="100">
        <f>+'R&amp;P Accounts'!D55</f>
        <v>5600</v>
      </c>
      <c r="I6" s="101"/>
      <c r="J6" s="100"/>
      <c r="K6" s="101"/>
      <c r="L6" s="100"/>
      <c r="M6" s="101"/>
      <c r="N6" s="102">
        <f>F6+H6+J6+L6</f>
        <v>-9242.86</v>
      </c>
      <c r="O6" s="101"/>
      <c r="P6" s="100">
        <v>-5209</v>
      </c>
    </row>
    <row r="7" spans="1:16" ht="26.25" customHeight="1" x14ac:dyDescent="0.25">
      <c r="A7" s="184"/>
      <c r="B7" s="178"/>
      <c r="C7" s="179"/>
      <c r="D7" s="180"/>
      <c r="E7" s="23"/>
      <c r="F7" s="103"/>
      <c r="G7" s="101"/>
      <c r="H7" s="103"/>
      <c r="I7" s="101"/>
      <c r="J7" s="103"/>
      <c r="K7" s="101"/>
      <c r="L7" s="103"/>
      <c r="M7" s="101"/>
      <c r="N7" s="102">
        <f>F7+H7+J7+L7</f>
        <v>0</v>
      </c>
      <c r="O7" s="101"/>
      <c r="P7" s="103"/>
    </row>
    <row r="8" spans="1:16" ht="26.25" customHeight="1" thickBot="1" x14ac:dyDescent="0.3">
      <c r="A8" s="184"/>
      <c r="B8" s="188"/>
      <c r="C8" s="188"/>
      <c r="D8" s="188"/>
      <c r="E8" s="23"/>
      <c r="F8" s="104"/>
      <c r="G8" s="101"/>
      <c r="H8" s="104"/>
      <c r="I8" s="101"/>
      <c r="J8" s="104"/>
      <c r="K8" s="101"/>
      <c r="L8" s="104"/>
      <c r="M8" s="101"/>
      <c r="N8" s="105">
        <f>F8+H8+J8+L8</f>
        <v>0</v>
      </c>
      <c r="O8" s="101"/>
      <c r="P8" s="104"/>
    </row>
    <row r="9" spans="1:16" ht="30" customHeight="1" thickTop="1" thickBot="1" x14ac:dyDescent="0.3">
      <c r="B9" s="186" t="s">
        <v>39</v>
      </c>
      <c r="C9" s="186"/>
      <c r="D9" s="186"/>
      <c r="E9" s="41"/>
      <c r="F9" s="106">
        <f>SUM(F5:F8)</f>
        <v>1276.1399999999994</v>
      </c>
      <c r="G9" s="89"/>
      <c r="H9" s="106">
        <f>SUM(H5:H8)</f>
        <v>404</v>
      </c>
      <c r="I9" s="85"/>
      <c r="J9" s="106">
        <f>SUM(J5:J8)</f>
        <v>0</v>
      </c>
      <c r="K9" s="85"/>
      <c r="L9" s="106">
        <f>SUM(L5:L8)</f>
        <v>0</v>
      </c>
      <c r="M9" s="196"/>
      <c r="N9" s="107">
        <f>F9+H9+J9+L9</f>
        <v>1680.1399999999994</v>
      </c>
      <c r="O9" s="196"/>
      <c r="P9" s="106">
        <f>SUM(P5:P8)</f>
        <v>10923</v>
      </c>
    </row>
    <row r="10" spans="1:16" ht="26.25" customHeight="1" thickTop="1" x14ac:dyDescent="0.3">
      <c r="B10" s="187" t="s">
        <v>63</v>
      </c>
      <c r="C10" s="187"/>
      <c r="D10" s="187"/>
      <c r="E10" s="22"/>
      <c r="F10" s="90">
        <f>F6-'R&amp;P Accounts'!B55</f>
        <v>0</v>
      </c>
      <c r="G10" s="85"/>
      <c r="H10" s="90">
        <f>H6-'R&amp;P Accounts'!D55</f>
        <v>0</v>
      </c>
      <c r="I10" s="85"/>
      <c r="J10" s="90">
        <f>J6-'R&amp;P Accounts'!F55</f>
        <v>0</v>
      </c>
      <c r="K10" s="85"/>
      <c r="L10" s="90">
        <f>L6-'R&amp;P Accounts'!H55</f>
        <v>0</v>
      </c>
      <c r="M10" s="196"/>
      <c r="N10" s="90">
        <f>N6-'R&amp;P Accounts'!J55</f>
        <v>0</v>
      </c>
      <c r="O10" s="196"/>
      <c r="P10" s="90">
        <f>P6-'R&amp;P Accounts'!L55</f>
        <v>0</v>
      </c>
    </row>
    <row r="11" spans="1:16" x14ac:dyDescent="0.25">
      <c r="B11" s="189"/>
      <c r="C11" s="189"/>
      <c r="D11" s="189"/>
      <c r="E11" s="19"/>
      <c r="G11" s="182"/>
      <c r="I11" s="182"/>
      <c r="J11" s="12"/>
      <c r="K11" s="12"/>
      <c r="M11" s="182"/>
      <c r="O11" s="182"/>
    </row>
    <row r="12" spans="1:16" ht="30.75" customHeight="1" x14ac:dyDescent="0.3">
      <c r="B12" s="176" t="s">
        <v>20</v>
      </c>
      <c r="C12" s="176"/>
      <c r="D12" s="176"/>
      <c r="E12" s="20"/>
      <c r="G12" s="182"/>
      <c r="H12" s="5"/>
      <c r="I12" s="182"/>
      <c r="J12" s="169" t="s">
        <v>14</v>
      </c>
      <c r="K12" s="169"/>
      <c r="L12" s="169"/>
      <c r="M12" s="182"/>
      <c r="N12" s="5" t="s">
        <v>46</v>
      </c>
      <c r="O12" s="182"/>
      <c r="P12" s="5" t="s">
        <v>10</v>
      </c>
    </row>
    <row r="13" spans="1:16" s="59" customFormat="1" ht="13" x14ac:dyDescent="0.3">
      <c r="B13" s="191"/>
      <c r="C13" s="191"/>
      <c r="D13" s="191"/>
      <c r="E13" s="60"/>
      <c r="F13" s="61"/>
      <c r="H13" s="61"/>
      <c r="I13" s="62"/>
      <c r="J13" s="62"/>
      <c r="K13" s="62"/>
      <c r="M13" s="62"/>
      <c r="N13" s="17" t="s">
        <v>4</v>
      </c>
      <c r="O13" s="12"/>
      <c r="P13" s="17" t="s">
        <v>4</v>
      </c>
    </row>
    <row r="14" spans="1:16" ht="20.149999999999999" customHeight="1" x14ac:dyDescent="0.3">
      <c r="A14" s="183" t="s">
        <v>43</v>
      </c>
      <c r="B14" s="181"/>
      <c r="C14" s="181"/>
      <c r="D14" s="181"/>
      <c r="E14" s="24"/>
      <c r="G14" s="182"/>
      <c r="I14" s="12"/>
      <c r="J14" s="156"/>
      <c r="K14" s="157"/>
      <c r="L14" s="158"/>
      <c r="M14" s="18"/>
      <c r="N14" s="91"/>
      <c r="O14" s="85"/>
      <c r="P14" s="91"/>
    </row>
    <row r="15" spans="1:16" ht="20.149999999999999" customHeight="1" x14ac:dyDescent="0.3">
      <c r="A15" s="184"/>
      <c r="B15" s="181"/>
      <c r="C15" s="181"/>
      <c r="D15" s="181"/>
      <c r="E15" s="24"/>
      <c r="G15" s="182"/>
      <c r="H15" s="5"/>
      <c r="I15" s="12"/>
      <c r="J15" s="156"/>
      <c r="K15" s="157"/>
      <c r="L15" s="158"/>
      <c r="M15" s="18"/>
      <c r="N15" s="91"/>
      <c r="O15" s="85"/>
      <c r="P15" s="91"/>
    </row>
    <row r="16" spans="1:16" ht="20.149999999999999" customHeight="1" x14ac:dyDescent="0.3">
      <c r="A16" s="184"/>
      <c r="B16" s="181"/>
      <c r="C16" s="181"/>
      <c r="D16" s="181"/>
      <c r="E16" s="24"/>
      <c r="F16" s="12"/>
      <c r="G16" s="12"/>
      <c r="H16" s="58"/>
      <c r="I16" s="12"/>
      <c r="J16" s="156"/>
      <c r="K16" s="157"/>
      <c r="L16" s="158"/>
      <c r="M16" s="18"/>
      <c r="N16" s="91"/>
      <c r="O16" s="85"/>
      <c r="P16" s="91"/>
    </row>
    <row r="17" spans="1:16" ht="20.149999999999999" customHeight="1" x14ac:dyDescent="0.3">
      <c r="A17" s="184"/>
      <c r="B17" s="181"/>
      <c r="C17" s="181"/>
      <c r="D17" s="181"/>
      <c r="E17" s="24"/>
      <c r="F17" s="12"/>
      <c r="G17" s="12"/>
      <c r="H17" s="58"/>
      <c r="I17" s="12"/>
      <c r="J17" s="156"/>
      <c r="K17" s="157"/>
      <c r="L17" s="158"/>
      <c r="M17" s="18"/>
      <c r="N17" s="91"/>
      <c r="O17" s="85"/>
      <c r="P17" s="91"/>
    </row>
    <row r="18" spans="1:16" ht="20.149999999999999" customHeight="1" thickBot="1" x14ac:dyDescent="0.35">
      <c r="A18" s="184"/>
      <c r="B18" s="181"/>
      <c r="C18" s="181"/>
      <c r="D18" s="181"/>
      <c r="E18" s="24"/>
      <c r="F18" s="12"/>
      <c r="G18" s="12"/>
      <c r="H18" s="58"/>
      <c r="I18" s="12"/>
      <c r="J18" s="156"/>
      <c r="K18" s="157"/>
      <c r="L18" s="158"/>
      <c r="M18" s="18"/>
      <c r="N18" s="92"/>
      <c r="O18" s="85"/>
      <c r="P18" s="92"/>
    </row>
    <row r="19" spans="1:16" ht="20.149999999999999" customHeight="1" thickBot="1" x14ac:dyDescent="0.3">
      <c r="A19" s="67"/>
      <c r="B19" s="68"/>
      <c r="C19" s="68"/>
      <c r="D19" s="68"/>
      <c r="E19" s="24"/>
      <c r="F19" s="12"/>
      <c r="G19" s="12"/>
      <c r="H19" s="58"/>
      <c r="I19" s="12"/>
      <c r="K19" s="12"/>
      <c r="L19" s="78" t="s">
        <v>68</v>
      </c>
      <c r="M19" s="18"/>
      <c r="N19" s="93">
        <f>SUM(N14:N18)</f>
        <v>0</v>
      </c>
      <c r="O19" s="85"/>
      <c r="P19" s="93">
        <f>SUM(P14:P18)</f>
        <v>0</v>
      </c>
    </row>
    <row r="20" spans="1:16" x14ac:dyDescent="0.25">
      <c r="B20" s="185"/>
      <c r="C20" s="185"/>
      <c r="D20" s="185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3">
      <c r="B21" s="176" t="s">
        <v>20</v>
      </c>
      <c r="C21" s="176"/>
      <c r="D21" s="176"/>
      <c r="E21" s="21"/>
      <c r="G21" s="12"/>
      <c r="H21" s="169" t="s">
        <v>14</v>
      </c>
      <c r="I21" s="169"/>
      <c r="J21" s="169"/>
      <c r="K21" s="12"/>
      <c r="L21" s="5" t="s">
        <v>47</v>
      </c>
      <c r="M21" s="12"/>
      <c r="N21" s="5" t="s">
        <v>48</v>
      </c>
      <c r="O21" s="12"/>
      <c r="P21" s="5" t="s">
        <v>10</v>
      </c>
    </row>
    <row r="22" spans="1:16" s="59" customFormat="1" ht="13" x14ac:dyDescent="0.3">
      <c r="B22" s="191"/>
      <c r="C22" s="191"/>
      <c r="D22" s="191"/>
      <c r="E22" s="60"/>
      <c r="I22" s="62"/>
      <c r="J22" s="61"/>
      <c r="K22" s="62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49999999999999" customHeight="1" x14ac:dyDescent="0.3">
      <c r="A23" s="183" t="s">
        <v>44</v>
      </c>
      <c r="B23" s="181"/>
      <c r="C23" s="181"/>
      <c r="D23" s="181"/>
      <c r="E23" s="24"/>
      <c r="G23" s="12"/>
      <c r="H23" s="170"/>
      <c r="I23" s="171"/>
      <c r="J23" s="172"/>
      <c r="K23" s="18"/>
      <c r="L23" s="91"/>
      <c r="M23" s="85"/>
      <c r="N23" s="91"/>
      <c r="O23" s="85"/>
      <c r="P23" s="91"/>
    </row>
    <row r="24" spans="1:16" ht="20.149999999999999" customHeight="1" x14ac:dyDescent="0.3">
      <c r="A24" s="184"/>
      <c r="B24" s="181"/>
      <c r="C24" s="181"/>
      <c r="D24" s="181"/>
      <c r="E24" s="24"/>
      <c r="G24" s="12"/>
      <c r="H24" s="170"/>
      <c r="I24" s="171"/>
      <c r="J24" s="172"/>
      <c r="K24" s="18"/>
      <c r="L24" s="91"/>
      <c r="M24" s="85"/>
      <c r="N24" s="91"/>
      <c r="O24" s="85"/>
      <c r="P24" s="91"/>
    </row>
    <row r="25" spans="1:16" ht="20.149999999999999" customHeight="1" x14ac:dyDescent="0.3">
      <c r="A25" s="184"/>
      <c r="B25" s="181"/>
      <c r="C25" s="181"/>
      <c r="D25" s="181"/>
      <c r="E25" s="24"/>
      <c r="G25" s="12"/>
      <c r="H25" s="170"/>
      <c r="I25" s="171"/>
      <c r="J25" s="172"/>
      <c r="K25" s="18"/>
      <c r="L25" s="91"/>
      <c r="M25" s="85"/>
      <c r="N25" s="91"/>
      <c r="O25" s="85"/>
      <c r="P25" s="91"/>
    </row>
    <row r="26" spans="1:16" ht="20.149999999999999" customHeight="1" x14ac:dyDescent="0.3">
      <c r="A26" s="184"/>
      <c r="B26" s="181"/>
      <c r="C26" s="181"/>
      <c r="D26" s="181"/>
      <c r="E26" s="24"/>
      <c r="G26" s="12"/>
      <c r="H26" s="170"/>
      <c r="I26" s="171"/>
      <c r="J26" s="172"/>
      <c r="K26" s="18"/>
      <c r="L26" s="91"/>
      <c r="M26" s="85"/>
      <c r="N26" s="91"/>
      <c r="O26" s="85"/>
      <c r="P26" s="91"/>
    </row>
    <row r="27" spans="1:16" ht="20.149999999999999" customHeight="1" x14ac:dyDescent="0.3">
      <c r="A27" s="184"/>
      <c r="B27" s="181"/>
      <c r="C27" s="181"/>
      <c r="D27" s="181"/>
      <c r="E27" s="24"/>
      <c r="G27" s="12"/>
      <c r="H27" s="170"/>
      <c r="I27" s="171"/>
      <c r="J27" s="172"/>
      <c r="K27" s="18"/>
      <c r="L27" s="91"/>
      <c r="M27" s="85"/>
      <c r="N27" s="91"/>
      <c r="O27" s="85"/>
      <c r="P27" s="91"/>
    </row>
    <row r="28" spans="1:16" ht="20.149999999999999" customHeight="1" x14ac:dyDescent="0.3">
      <c r="A28" s="184"/>
      <c r="B28" s="181"/>
      <c r="C28" s="181"/>
      <c r="D28" s="181"/>
      <c r="E28" s="24"/>
      <c r="G28" s="12"/>
      <c r="H28" s="170"/>
      <c r="I28" s="171"/>
      <c r="J28" s="172"/>
      <c r="K28" s="18"/>
      <c r="L28" s="91"/>
      <c r="M28" s="85"/>
      <c r="N28" s="91"/>
      <c r="O28" s="85"/>
      <c r="P28" s="91"/>
    </row>
    <row r="29" spans="1:16" ht="20.149999999999999" customHeight="1" x14ac:dyDescent="0.3">
      <c r="A29" s="184"/>
      <c r="B29" s="181"/>
      <c r="C29" s="181"/>
      <c r="D29" s="181"/>
      <c r="E29" s="24"/>
      <c r="G29" s="12"/>
      <c r="H29" s="170"/>
      <c r="I29" s="171"/>
      <c r="J29" s="172"/>
      <c r="K29" s="18"/>
      <c r="L29" s="91"/>
      <c r="M29" s="85"/>
      <c r="N29" s="91"/>
      <c r="O29" s="85"/>
      <c r="P29" s="91"/>
    </row>
    <row r="30" spans="1:16" ht="20.149999999999999" customHeight="1" x14ac:dyDescent="0.3">
      <c r="A30" s="184"/>
      <c r="B30" s="181"/>
      <c r="C30" s="181"/>
      <c r="D30" s="181"/>
      <c r="E30" s="24"/>
      <c r="G30" s="12"/>
      <c r="H30" s="170"/>
      <c r="I30" s="171"/>
      <c r="J30" s="172"/>
      <c r="K30" s="18"/>
      <c r="L30" s="91"/>
      <c r="M30" s="85"/>
      <c r="N30" s="91"/>
      <c r="O30" s="85"/>
      <c r="P30" s="91"/>
    </row>
    <row r="31" spans="1:16" ht="20.149999999999999" customHeight="1" thickBot="1" x14ac:dyDescent="0.35">
      <c r="A31" s="184"/>
      <c r="B31" s="181"/>
      <c r="C31" s="181"/>
      <c r="D31" s="181"/>
      <c r="E31" s="24"/>
      <c r="G31" s="12"/>
      <c r="H31" s="170"/>
      <c r="I31" s="171"/>
      <c r="J31" s="172"/>
      <c r="K31" s="18"/>
      <c r="L31" s="92"/>
      <c r="M31" s="85"/>
      <c r="N31" s="92"/>
      <c r="O31" s="85"/>
      <c r="P31" s="92"/>
    </row>
    <row r="32" spans="1:16" ht="20.149999999999999" customHeight="1" thickBot="1" x14ac:dyDescent="0.3">
      <c r="A32" s="67"/>
      <c r="B32" s="68"/>
      <c r="C32" s="68"/>
      <c r="D32" s="68"/>
      <c r="E32" s="24"/>
      <c r="G32" s="12"/>
      <c r="I32" s="12"/>
      <c r="J32" s="69" t="s">
        <v>69</v>
      </c>
      <c r="K32" s="12"/>
      <c r="L32" s="93">
        <f>SUM(L23:L31)</f>
        <v>0</v>
      </c>
      <c r="M32" s="85"/>
      <c r="N32" s="93">
        <f>SUM(N23:N31)</f>
        <v>0</v>
      </c>
      <c r="O32" s="85"/>
      <c r="P32" s="93">
        <f>SUM(P23:P31)</f>
        <v>0</v>
      </c>
    </row>
    <row r="33" spans="1:16" ht="10.5" customHeight="1" x14ac:dyDescent="0.25">
      <c r="B33" s="189"/>
      <c r="C33" s="189"/>
      <c r="D33" s="189"/>
      <c r="E33" s="192"/>
      <c r="G33" s="192"/>
      <c r="H33" s="17"/>
      <c r="I33" s="182"/>
      <c r="J33" s="12"/>
      <c r="K33" s="12"/>
      <c r="L33" s="64"/>
      <c r="M33" s="182"/>
      <c r="N33" s="64"/>
      <c r="O33" s="190"/>
      <c r="P33" s="64"/>
    </row>
    <row r="34" spans="1:16" ht="19.5" customHeight="1" x14ac:dyDescent="0.3">
      <c r="B34" s="176" t="s">
        <v>20</v>
      </c>
      <c r="C34" s="176"/>
      <c r="D34" s="176"/>
      <c r="E34" s="192"/>
      <c r="G34" s="192"/>
      <c r="H34" s="17"/>
      <c r="I34" s="182"/>
      <c r="J34" s="169" t="s">
        <v>15</v>
      </c>
      <c r="K34" s="169"/>
      <c r="L34" s="169"/>
      <c r="M34" s="182"/>
      <c r="N34" s="5" t="s">
        <v>49</v>
      </c>
      <c r="O34" s="190"/>
      <c r="P34" s="5" t="s">
        <v>10</v>
      </c>
    </row>
    <row r="35" spans="1:16" s="59" customFormat="1" ht="13" x14ac:dyDescent="0.3">
      <c r="B35" s="191"/>
      <c r="C35" s="191"/>
      <c r="D35" s="191"/>
      <c r="E35" s="60"/>
      <c r="F35" s="1"/>
      <c r="H35" s="61"/>
      <c r="I35" s="62"/>
      <c r="J35" s="62"/>
      <c r="K35" s="62"/>
      <c r="M35" s="62"/>
      <c r="N35" s="17" t="s">
        <v>4</v>
      </c>
      <c r="O35" s="12"/>
      <c r="P35" s="17" t="s">
        <v>4</v>
      </c>
    </row>
    <row r="36" spans="1:16" ht="20.149999999999999" customHeight="1" x14ac:dyDescent="0.3">
      <c r="A36" s="183" t="s">
        <v>45</v>
      </c>
      <c r="B36" s="181"/>
      <c r="C36" s="181"/>
      <c r="D36" s="181"/>
      <c r="E36" s="24"/>
      <c r="G36" s="12"/>
      <c r="H36" s="17"/>
      <c r="I36" s="12"/>
      <c r="J36" s="173"/>
      <c r="K36" s="174"/>
      <c r="L36" s="175"/>
      <c r="M36" s="12"/>
      <c r="N36" s="87"/>
      <c r="O36" s="88"/>
      <c r="P36" s="87"/>
    </row>
    <row r="37" spans="1:16" ht="20.149999999999999" customHeight="1" x14ac:dyDescent="0.3">
      <c r="A37" s="184"/>
      <c r="B37" s="181"/>
      <c r="C37" s="181"/>
      <c r="D37" s="181"/>
      <c r="E37" s="24"/>
      <c r="G37" s="12"/>
      <c r="H37" s="17"/>
      <c r="I37" s="12"/>
      <c r="J37" s="173"/>
      <c r="K37" s="174"/>
      <c r="L37" s="175"/>
      <c r="M37" s="12"/>
      <c r="N37" s="87"/>
      <c r="O37" s="88"/>
      <c r="P37" s="87"/>
    </row>
    <row r="38" spans="1:16" ht="20.149999999999999" customHeight="1" x14ac:dyDescent="0.3">
      <c r="A38" s="184"/>
      <c r="B38" s="181"/>
      <c r="C38" s="181"/>
      <c r="D38" s="181"/>
      <c r="E38" s="24"/>
      <c r="G38" s="12"/>
      <c r="H38" s="17"/>
      <c r="I38" s="12"/>
      <c r="J38" s="173"/>
      <c r="K38" s="174"/>
      <c r="L38" s="175"/>
      <c r="M38" s="12"/>
      <c r="N38" s="87"/>
      <c r="O38" s="88"/>
      <c r="P38" s="87"/>
    </row>
    <row r="39" spans="1:16" ht="20.149999999999999" customHeight="1" x14ac:dyDescent="0.3">
      <c r="A39" s="184"/>
      <c r="B39" s="181"/>
      <c r="C39" s="181"/>
      <c r="D39" s="181"/>
      <c r="E39" s="24"/>
      <c r="G39" s="12"/>
      <c r="H39" s="17"/>
      <c r="I39" s="12"/>
      <c r="J39" s="173"/>
      <c r="K39" s="174"/>
      <c r="L39" s="175"/>
      <c r="M39" s="12"/>
      <c r="N39" s="87"/>
      <c r="O39" s="88"/>
      <c r="P39" s="87"/>
    </row>
    <row r="40" spans="1:16" ht="20.149999999999999" customHeight="1" thickBot="1" x14ac:dyDescent="0.35">
      <c r="A40" s="184"/>
      <c r="B40" s="181"/>
      <c r="C40" s="181"/>
      <c r="D40" s="181"/>
      <c r="E40" s="24"/>
      <c r="G40" s="12"/>
      <c r="H40" s="17"/>
      <c r="I40" s="12"/>
      <c r="J40" s="173"/>
      <c r="K40" s="174"/>
      <c r="L40" s="175"/>
      <c r="M40" s="12"/>
      <c r="N40" s="133"/>
      <c r="O40" s="88"/>
      <c r="P40" s="133"/>
    </row>
    <row r="41" spans="1:16" ht="20.149999999999999" customHeight="1" thickBot="1" x14ac:dyDescent="0.3">
      <c r="A41" s="67"/>
      <c r="B41" s="68"/>
      <c r="C41" s="68"/>
      <c r="D41" s="68"/>
      <c r="E41" s="24"/>
      <c r="G41" s="12"/>
      <c r="H41" s="17"/>
      <c r="I41" s="12"/>
      <c r="K41" s="12"/>
      <c r="L41" s="69" t="s">
        <v>69</v>
      </c>
      <c r="M41" s="12"/>
      <c r="N41" s="134">
        <f>SUM(N36:N40)</f>
        <v>0</v>
      </c>
      <c r="O41" s="88"/>
      <c r="P41" s="134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3" x14ac:dyDescent="0.3">
      <c r="B43" s="176" t="s">
        <v>20</v>
      </c>
      <c r="C43" s="176"/>
      <c r="D43" s="176"/>
      <c r="E43" s="12"/>
      <c r="G43" s="12"/>
      <c r="H43" s="12"/>
      <c r="I43" s="12"/>
      <c r="J43" s="169" t="s">
        <v>15</v>
      </c>
      <c r="K43" s="169"/>
      <c r="L43" s="169"/>
      <c r="M43" s="12"/>
      <c r="N43" s="17" t="s">
        <v>50</v>
      </c>
      <c r="O43" s="12"/>
      <c r="P43" s="5" t="s">
        <v>10</v>
      </c>
    </row>
    <row r="44" spans="1:16" s="59" customFormat="1" ht="13" x14ac:dyDescent="0.3">
      <c r="B44" s="191"/>
      <c r="C44" s="191"/>
      <c r="D44" s="191"/>
      <c r="E44" s="60"/>
      <c r="F44" s="61"/>
      <c r="H44" s="61"/>
      <c r="I44" s="62"/>
      <c r="J44" s="62"/>
      <c r="K44" s="62"/>
      <c r="L44" s="61"/>
      <c r="M44" s="62"/>
      <c r="N44" s="17" t="s">
        <v>4</v>
      </c>
      <c r="O44" s="12"/>
      <c r="P44" s="17" t="s">
        <v>4</v>
      </c>
    </row>
    <row r="45" spans="1:16" ht="20.149999999999999" customHeight="1" x14ac:dyDescent="0.3">
      <c r="A45" s="183" t="s">
        <v>55</v>
      </c>
      <c r="B45" s="181"/>
      <c r="C45" s="181"/>
      <c r="D45" s="181"/>
      <c r="E45" s="24"/>
      <c r="G45" s="12"/>
      <c r="H45" s="12"/>
      <c r="I45" s="12"/>
      <c r="J45" s="173"/>
      <c r="K45" s="174"/>
      <c r="L45" s="175"/>
      <c r="M45" s="12"/>
      <c r="N45" s="86"/>
      <c r="O45" s="85"/>
      <c r="P45" s="86"/>
    </row>
    <row r="46" spans="1:16" ht="20.149999999999999" customHeight="1" x14ac:dyDescent="0.3">
      <c r="A46" s="184"/>
      <c r="B46" s="181"/>
      <c r="C46" s="181"/>
      <c r="D46" s="181"/>
      <c r="E46" s="24"/>
      <c r="G46" s="12"/>
      <c r="H46" s="12"/>
      <c r="I46" s="12"/>
      <c r="J46" s="173"/>
      <c r="K46" s="174"/>
      <c r="L46" s="175"/>
      <c r="M46" s="12"/>
      <c r="N46" s="86"/>
      <c r="O46" s="85"/>
      <c r="P46" s="86"/>
    </row>
    <row r="47" spans="1:16" ht="20.149999999999999" customHeight="1" thickBot="1" x14ac:dyDescent="0.35">
      <c r="A47" s="184"/>
      <c r="B47" s="181"/>
      <c r="C47" s="181"/>
      <c r="D47" s="181"/>
      <c r="E47" s="24"/>
      <c r="G47" s="12"/>
      <c r="H47" s="12"/>
      <c r="I47" s="12"/>
      <c r="J47" s="173"/>
      <c r="K47" s="174"/>
      <c r="L47" s="175"/>
      <c r="M47" s="12"/>
      <c r="N47" s="94"/>
      <c r="O47" s="85"/>
      <c r="P47" s="94"/>
    </row>
    <row r="48" spans="1:16" ht="20.149999999999999" customHeight="1" thickBot="1" x14ac:dyDescent="0.3">
      <c r="A48" s="67"/>
      <c r="B48" s="68"/>
      <c r="C48" s="68"/>
      <c r="D48" s="68"/>
      <c r="E48" s="24"/>
      <c r="G48" s="12"/>
      <c r="H48" s="12"/>
      <c r="I48" s="12"/>
      <c r="K48" s="12"/>
      <c r="L48" s="69" t="s">
        <v>69</v>
      </c>
      <c r="M48" s="12"/>
      <c r="N48" s="93">
        <f>SUM(N45:N47)</f>
        <v>0</v>
      </c>
      <c r="O48" s="85"/>
      <c r="P48" s="93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3">
      <c r="A50" s="70" t="s">
        <v>64</v>
      </c>
      <c r="B50" s="193" t="s">
        <v>16</v>
      </c>
      <c r="C50" s="193"/>
      <c r="D50" s="193"/>
      <c r="E50" s="193"/>
      <c r="F50" s="193"/>
      <c r="G50" s="71"/>
      <c r="H50" s="194" t="s">
        <v>17</v>
      </c>
      <c r="I50" s="194"/>
      <c r="J50" s="194"/>
      <c r="K50" s="194"/>
      <c r="L50" s="194"/>
      <c r="M50" s="72"/>
      <c r="N50" s="72"/>
      <c r="O50" s="73"/>
      <c r="P50" s="74" t="s">
        <v>18</v>
      </c>
    </row>
    <row r="51" spans="1:16" ht="33.75" customHeight="1" x14ac:dyDescent="0.3">
      <c r="A51" s="51"/>
      <c r="B51" s="159"/>
      <c r="C51" s="160"/>
      <c r="D51" s="160"/>
      <c r="E51" s="160"/>
      <c r="F51" s="161"/>
      <c r="G51" s="63"/>
      <c r="H51" s="165" t="s">
        <v>84</v>
      </c>
      <c r="I51" s="160"/>
      <c r="J51" s="160"/>
      <c r="K51" s="160"/>
      <c r="L51" s="160"/>
      <c r="M51" s="160"/>
      <c r="N51" s="161"/>
      <c r="P51" s="138" t="s">
        <v>85</v>
      </c>
    </row>
    <row r="52" spans="1:16" ht="33.75" customHeight="1" x14ac:dyDescent="0.3">
      <c r="A52" s="51"/>
      <c r="B52" s="162"/>
      <c r="C52" s="163"/>
      <c r="D52" s="163"/>
      <c r="E52" s="163"/>
      <c r="F52" s="164"/>
      <c r="G52" s="63"/>
      <c r="H52" s="166"/>
      <c r="I52" s="167"/>
      <c r="J52" s="167"/>
      <c r="K52" s="167"/>
      <c r="L52" s="167"/>
      <c r="M52" s="167"/>
      <c r="N52" s="168"/>
      <c r="P52" s="75"/>
    </row>
    <row r="53" spans="1:16" ht="14" x14ac:dyDescent="0.25">
      <c r="F53" s="63"/>
      <c r="G53" s="63"/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5D889872-9CA1-4D3C-929F-37B85FDAFF1D}"/>
</file>

<file path=customXml/itemProps2.xml><?xml version="1.0" encoding="utf-8"?>
<ds:datastoreItem xmlns:ds="http://schemas.openxmlformats.org/officeDocument/2006/customXml" ds:itemID="{36B05395-6117-44AC-9B49-B7E4D85AB8C0}"/>
</file>

<file path=customXml/itemProps3.xml><?xml version="1.0" encoding="utf-8"?>
<ds:datastoreItem xmlns:ds="http://schemas.openxmlformats.org/officeDocument/2006/customXml" ds:itemID="{330284C2-7AC6-43BD-817E-C1F7DD46E3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R&amp;P Accounts</vt:lpstr>
      <vt:lpstr>Statement of balances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Kirsteen Hardie</cp:lastModifiedBy>
  <cp:lastPrinted>2007-12-14T14:44:53Z</cp:lastPrinted>
  <dcterms:created xsi:type="dcterms:W3CDTF">2007-04-10T16:51:52Z</dcterms:created>
  <dcterms:modified xsi:type="dcterms:W3CDTF">2026-03-31T22:50:23Z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