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d8f31a04df81ff21/Documents/"/>
    </mc:Choice>
  </mc:AlternateContent>
  <xr:revisionPtr revIDLastSave="0" documentId="8_{E837923B-C7B3-438C-ACA9-CC3539DE754B}" xr6:coauthVersionLast="47" xr6:coauthVersionMax="47" xr10:uidLastSave="{00000000-0000-0000-0000-000000000000}"/>
  <bookViews>
    <workbookView xWindow="-98" yWindow="-98" windowWidth="21795" windowHeight="12975" firstSheet="1" activeTab="6" xr2:uid="{00000000-000D-0000-FFFF-FFFF00000000}"/>
  </bookViews>
  <sheets>
    <sheet name="Summary" sheetId="5" r:id="rId1"/>
    <sheet name="Income" sheetId="1" r:id="rId2"/>
    <sheet name="Member List to 31-07-22" sheetId="3" state="hidden" r:id="rId3"/>
    <sheet name="Expenditure" sheetId="4" r:id="rId4"/>
    <sheet name="Member List (Ongoing)" sheetId="9" r:id="rId5"/>
    <sheet name="Cash reconciliation" sheetId="8" r:id="rId6"/>
    <sheet name="Paypal receipts" sheetId="7" r:id="rId7"/>
  </sheets>
  <definedNames>
    <definedName name="_xlnm._FilterDatabase" localSheetId="1" hidden="1">Income!$A$4:$J$4</definedName>
    <definedName name="_xlnm._FilterDatabase" localSheetId="4" hidden="1">'Member List (Ongoing)'!$A$1:$V$35</definedName>
    <definedName name="_xlnm._FilterDatabase" localSheetId="2" hidden="1">'Member List to 31-07-22'!$A$1:$Q$31</definedName>
    <definedName name="_xlnm.Print_Area" localSheetId="5">'Cash reconciliation'!$A$1:$J$14</definedName>
    <definedName name="_xlnm.Print_Area" localSheetId="3">Expenditure!$A$1:$J$12</definedName>
    <definedName name="_xlnm.Print_Area" localSheetId="1">Income!$A$1:$J$31</definedName>
    <definedName name="_xlnm.Print_Area" localSheetId="4">'Member List (Ongoing)'!$A$1:$U$38</definedName>
    <definedName name="_xlnm.Print_Area" localSheetId="2">'Member List to 31-07-22'!$A$1:$N$31</definedName>
    <definedName name="_xlnm.Print_Area" localSheetId="0">Summary!$A$1:$C$34</definedName>
  </definedName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4" l="1"/>
  <c r="J10" i="4"/>
  <c r="J9" i="4"/>
  <c r="J8" i="4"/>
  <c r="J13" i="8"/>
  <c r="J12" i="8"/>
  <c r="J11" i="8"/>
  <c r="J7" i="4"/>
  <c r="J29" i="1"/>
  <c r="J30" i="1"/>
  <c r="J28" i="1"/>
  <c r="J27" i="1"/>
  <c r="J25" i="1"/>
  <c r="J24" i="1"/>
  <c r="J23" i="1"/>
  <c r="J17" i="1"/>
  <c r="J26" i="1"/>
  <c r="J22" i="1"/>
  <c r="J21" i="1"/>
  <c r="J20" i="1"/>
  <c r="J19" i="1"/>
  <c r="J18" i="1"/>
  <c r="J16" i="1"/>
  <c r="J15" i="1"/>
  <c r="J14" i="1"/>
  <c r="J13" i="1"/>
  <c r="J12" i="1"/>
  <c r="J7" i="8"/>
  <c r="J11" i="1"/>
  <c r="J10" i="1"/>
  <c r="J9" i="1"/>
  <c r="H12" i="4"/>
  <c r="J5" i="4"/>
  <c r="H14" i="8"/>
  <c r="B17" i="5"/>
  <c r="I14" i="8"/>
  <c r="G14" i="8"/>
  <c r="F14" i="8"/>
  <c r="E14" i="8"/>
  <c r="J10" i="8"/>
  <c r="J9" i="8"/>
  <c r="J8" i="8"/>
  <c r="J8" i="1"/>
  <c r="J7" i="1"/>
  <c r="J6" i="1"/>
  <c r="J5" i="1"/>
  <c r="I4" i="7"/>
  <c r="I3" i="7"/>
  <c r="I2" i="7"/>
  <c r="I31" i="1"/>
  <c r="H31" i="1"/>
  <c r="G31" i="1"/>
  <c r="E31" i="1"/>
  <c r="F31" i="1"/>
  <c r="O38" i="9"/>
  <c r="N38" i="9"/>
  <c r="M38" i="9"/>
  <c r="S2" i="3"/>
  <c r="J6" i="8"/>
  <c r="J14" i="8"/>
  <c r="H5" i="7"/>
  <c r="G5" i="7"/>
  <c r="I5" i="7"/>
  <c r="B30" i="5"/>
  <c r="I12" i="4"/>
  <c r="E12" i="4"/>
  <c r="F12" i="4"/>
  <c r="G12" i="4"/>
  <c r="B16" i="5"/>
  <c r="J6" i="4"/>
  <c r="J12" i="4"/>
  <c r="J31" i="1"/>
  <c r="B29" i="5"/>
  <c r="M36" i="3"/>
  <c r="B10" i="5"/>
  <c r="B9" i="5"/>
  <c r="L36" i="3"/>
  <c r="K36" i="3"/>
  <c r="B18" i="5"/>
  <c r="B15" i="5"/>
  <c r="B19" i="5"/>
  <c r="B11" i="5"/>
  <c r="B7" i="5"/>
  <c r="B8" i="5"/>
  <c r="B12" i="5"/>
  <c r="B21" i="5"/>
  <c r="B25" i="5"/>
  <c r="B26" i="5"/>
  <c r="B32" i="5"/>
  <c r="B34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Derek Stewart</author>
  </authors>
  <commentList>
    <comment ref="B6" authorId="0" shapeId="0" xr:uid="{621A5331-4559-4047-8642-8292C4079B22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Hutchie bench</t>
        </r>
      </text>
    </comment>
    <comment ref="B13" authorId="0" shapeId="0" xr:uid="{38B80A6E-F526-410C-94BF-086D74AFE9B1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Sale of scaffolding</t>
        </r>
      </text>
    </comment>
    <comment ref="B17" authorId="0" shapeId="0" xr:uid="{03706956-848B-445A-9B13-7D3ACC5C7FC9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Kenny Freeman talk</t>
        </r>
      </text>
    </comment>
    <comment ref="B20" authorId="0" shapeId="0" xr:uid="{F0655E2B-7CB0-4A84-BAE7-C4EBCE398666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Kenny Freeman talk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Derek Stewart</author>
    <author>owner</author>
  </authors>
  <commentList>
    <comment ref="L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ongoing payments</t>
        </r>
      </text>
    </comment>
    <comment ref="M4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ongoing payments</t>
        </r>
      </text>
    </comment>
    <comment ref="M16" authorId="1" shapeId="0" xr:uid="{B05037B9-2CED-4DC7-B5A7-BC37E1631E09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received Oct18, paid in to bank 15/5/19</t>
        </r>
      </text>
    </comment>
    <comment ref="H31" authorId="0" shapeId="0" xr:uid="{91D5C094-A9DF-4297-87F8-7E106AD51381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was displayed as a donation but should have been split membership/donation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Derek Stewart</author>
    <author>owner</author>
  </authors>
  <commentList>
    <comment ref="V3" authorId="0" shapeId="0" xr:uid="{DC3213B2-59A5-4E45-AE50-3C1E7F0740BB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balance paid 21/09/25</t>
        </r>
      </text>
    </comment>
    <comment ref="N10" authorId="0" shapeId="0" xr:uid="{0A9176F4-E784-400D-A813-F50428A5E479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ongoing payments</t>
        </r>
      </text>
    </comment>
    <comment ref="O10" authorId="0" shapeId="0" xr:uid="{654518EC-9E5B-49A4-A86B-B68876F09AB6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ongoing payments</t>
        </r>
      </text>
    </comment>
    <comment ref="O17" authorId="1" shapeId="0" xr:uid="{1A563FB6-1C4D-4904-A6AB-E1E6CB2292C8}">
      <text>
        <r>
          <rPr>
            <b/>
            <sz val="9"/>
            <color indexed="81"/>
            <rFont val="Tahoma"/>
            <family val="2"/>
          </rPr>
          <t>owner:</t>
        </r>
        <r>
          <rPr>
            <sz val="9"/>
            <color indexed="81"/>
            <rFont val="Tahoma"/>
            <family val="2"/>
          </rPr>
          <t xml:space="preserve">
received Oct18, paid in to bank 15/5/19</t>
        </r>
      </text>
    </comment>
    <comment ref="G32" authorId="0" shapeId="0" xr:uid="{F9CFED65-923F-42AC-8949-408B95543DBE}">
      <text>
        <r>
          <rPr>
            <b/>
            <sz val="9"/>
            <color indexed="81"/>
            <rFont val="Tahoma"/>
            <family val="2"/>
          </rPr>
          <t>Derek Stewart:</t>
        </r>
        <r>
          <rPr>
            <sz val="9"/>
            <color indexed="81"/>
            <rFont val="Tahoma"/>
            <family val="2"/>
          </rPr>
          <t xml:space="preserve">
was displayed as a donation but should have been split membership/donation</t>
        </r>
      </text>
    </comment>
  </commentList>
</comments>
</file>

<file path=xl/sharedStrings.xml><?xml version="1.0" encoding="utf-8"?>
<sst xmlns="http://schemas.openxmlformats.org/spreadsheetml/2006/main" count="776" uniqueCount="196">
  <si>
    <t>Bob Scott's Bothy  Association</t>
  </si>
  <si>
    <t>Income &amp; Expenditure</t>
  </si>
  <si>
    <t>Income</t>
  </si>
  <si>
    <t>Membership Fees</t>
  </si>
  <si>
    <t>Donations</t>
  </si>
  <si>
    <t>T-Shirts</t>
  </si>
  <si>
    <t>Calendars</t>
  </si>
  <si>
    <t>Other</t>
  </si>
  <si>
    <t>Expenditure</t>
  </si>
  <si>
    <t>Insurance</t>
  </si>
  <si>
    <t>Maintenance</t>
  </si>
  <si>
    <t>Travel</t>
  </si>
  <si>
    <t>(Surplus)/Deficit in year</t>
  </si>
  <si>
    <t>Reconciliation</t>
  </si>
  <si>
    <t>C/Fwd 2023/24</t>
  </si>
  <si>
    <t>Derived Balance</t>
  </si>
  <si>
    <t>Unpresented Cheques</t>
  </si>
  <si>
    <t>Actual Balance</t>
  </si>
  <si>
    <t>Difference</t>
  </si>
  <si>
    <t>Bob Scott's Bothy Association</t>
  </si>
  <si>
    <t>Income Received</t>
  </si>
  <si>
    <t>Date</t>
  </si>
  <si>
    <t>Description</t>
  </si>
  <si>
    <t>Cash/Bank Transfer</t>
  </si>
  <si>
    <t>Memberships</t>
  </si>
  <si>
    <t>Tshirt Sales</t>
  </si>
  <si>
    <t>Calenders</t>
  </si>
  <si>
    <t>Total</t>
  </si>
  <si>
    <t>Donation - D Rees</t>
  </si>
  <si>
    <t>Bank Transfer</t>
  </si>
  <si>
    <t>Donation - Christ Nangle</t>
  </si>
  <si>
    <t>Membership - Neil Findlay</t>
  </si>
  <si>
    <t>Membership - Dave Johnstone</t>
  </si>
  <si>
    <t>Membership - Bill Sutherland</t>
  </si>
  <si>
    <t>Membership - John Gifford</t>
  </si>
  <si>
    <t>Membership - Lorraine/Dave Knowles</t>
  </si>
  <si>
    <t xml:space="preserve">Memberships - Walt Black, Jim Wright, Kenny Ferguson, </t>
  </si>
  <si>
    <t>Donation - Sandie Simpson</t>
  </si>
  <si>
    <t>Membership - Neil Reid</t>
  </si>
  <si>
    <t>Donation - I Mitchell</t>
  </si>
  <si>
    <t>Cheque</t>
  </si>
  <si>
    <t>Donation - Ballater WI</t>
  </si>
  <si>
    <t>Donation - Doug Palmer</t>
  </si>
  <si>
    <t>Donation - Ballater &amp; District PROBUS</t>
  </si>
  <si>
    <t>Donation - in person cash donations 29/03/25</t>
  </si>
  <si>
    <t>Membership - Stuart Fraser</t>
  </si>
  <si>
    <t>Memberships - Abbie Morgan &amp; Ronnie Wood</t>
  </si>
  <si>
    <t>Name</t>
  </si>
  <si>
    <t>Address</t>
  </si>
  <si>
    <t>Email</t>
  </si>
  <si>
    <t>2016/17 Membership Paid</t>
  </si>
  <si>
    <t>2017/18 Membership Paid</t>
  </si>
  <si>
    <t>2018/19 Membership Paid</t>
  </si>
  <si>
    <t>2019/20 Membership Paid</t>
  </si>
  <si>
    <t>2020/21 Membership Paid</t>
  </si>
  <si>
    <t>2021/22 Membership Paid</t>
  </si>
  <si>
    <t>2022/23 Membership Paid</t>
  </si>
  <si>
    <t>2016/17 Date Paid</t>
  </si>
  <si>
    <t>2017/18 Date Paid</t>
  </si>
  <si>
    <t>2018/19 Date Paid</t>
  </si>
  <si>
    <t>2019/20 Date Paid</t>
  </si>
  <si>
    <t>2020/21 Date Paid</t>
  </si>
  <si>
    <t>2021/22 Date Paid</t>
  </si>
  <si>
    <t>2022/23 Date Paid</t>
  </si>
  <si>
    <t>Kenny Freeman</t>
  </si>
  <si>
    <t>6 Durno Park, Kirkton of Skene, Westhill, Aberdeenshire, AB32 6GA</t>
  </si>
  <si>
    <t>manofcharr@hotmail.com</t>
  </si>
  <si>
    <t>Y</t>
  </si>
  <si>
    <t>Derek Stewart</t>
  </si>
  <si>
    <t>24 The Bryony, Tullibody, Alloa, Clackmannanshire, FK10 2XB</t>
  </si>
  <si>
    <t>derekstewart50@hotmail.com</t>
  </si>
  <si>
    <t>manofcharr@hotmail.com;stuartsmacbook@me.com;ianshand7@btinternet.com;bill.sutherland10@btinternet.com;jmgiff@tiscali.co.uk;neilfindlay@hotmail.com;dave.knowles@btinternet.com;dajohnstone59@btinternet.com;bert@tighdun.freeserve.co.uk;waltblack@sky.com;hermles030@gmail.com;elainefreeman@hotmail.com;jhlwatson@hotmail.com;neil.reid@talktalk.net ;J_wright316@hotmail.com;john.thilthorpe@btopenworld.com;+C26;paul.atkinson.whiteburn@gmail.com;</t>
  </si>
  <si>
    <t>Stuart Fraser</t>
  </si>
  <si>
    <t>9 St Nicolas Road, Banchory, Aberdeenshire, AB31 5YE</t>
  </si>
  <si>
    <t>stuartsmacbook@me.com</t>
  </si>
  <si>
    <t>Stan Stewart</t>
  </si>
  <si>
    <t>20 Gilsay Place, Perth, PH1 3DG</t>
  </si>
  <si>
    <t>stanfstewart@blueyonder.co.uk</t>
  </si>
  <si>
    <t>Allan Moore</t>
  </si>
  <si>
    <t>11 Kingsburn Road, Dundee, DD2 2TX</t>
  </si>
  <si>
    <t>mooreallan3@gmail.com</t>
  </si>
  <si>
    <t>Ian Shand</t>
  </si>
  <si>
    <t>13 Craigview Place, Ballater, Aberdeenshire, AB35 5PJ</t>
  </si>
  <si>
    <t>ianshand7@btinternet.com</t>
  </si>
  <si>
    <t>Bill Sutherland</t>
  </si>
  <si>
    <t>4 Moore of Balvack, Moneymusk, Inverurie, AB51 7SQ</t>
  </si>
  <si>
    <t>bill.sutherland10@btinternet.com</t>
  </si>
  <si>
    <t>John Gifford</t>
  </si>
  <si>
    <t>1 Seafield Place, Cullen, Buckie, AB56 4RU</t>
  </si>
  <si>
    <t>jmgiff@tiscali.co.uk</t>
  </si>
  <si>
    <t>Neil Findlay</t>
  </si>
  <si>
    <t>11 Park Place, Newtonhill, AB39 3PG</t>
  </si>
  <si>
    <t>neilfindlay@hotmail.com</t>
  </si>
  <si>
    <t>Dave Knowles</t>
  </si>
  <si>
    <t>dave.knowles@btinternet.com</t>
  </si>
  <si>
    <t>Lorraine Knowles</t>
  </si>
  <si>
    <t>Dave Johnstone</t>
  </si>
  <si>
    <t>dajohnstone59@btinternet.com</t>
  </si>
  <si>
    <t>t</t>
  </si>
  <si>
    <t>Bert Barnett</t>
  </si>
  <si>
    <t>bert@tighdun.freeserve.co.uk</t>
  </si>
  <si>
    <t>N</t>
  </si>
  <si>
    <t>John Arnott</t>
  </si>
  <si>
    <t>Townhead Cottage, The Cobbles, Kinnesswood, Kinross, KY13 9HL</t>
  </si>
  <si>
    <t>johnfarnott@googlemail.com</t>
  </si>
  <si>
    <t>N/A</t>
  </si>
  <si>
    <t>Walt Black</t>
  </si>
  <si>
    <t xml:space="preserve">? Aberfeldy, Perthshire </t>
  </si>
  <si>
    <t>waltblack@sky.com</t>
  </si>
  <si>
    <t>Kenny Ferguson</t>
  </si>
  <si>
    <t>41 Birnie Place, Elgin, Moray, IV30 6EB</t>
  </si>
  <si>
    <t>hermles030@gmail.com</t>
  </si>
  <si>
    <t>Elaine Kinghorn</t>
  </si>
  <si>
    <t>elainefreeman@hotmail.com</t>
  </si>
  <si>
    <t>Elaine Freeman +1</t>
  </si>
  <si>
    <t>John Watson</t>
  </si>
  <si>
    <t>26 Wallace Avenue, Elderslie, Renfrewshire PA5 9LL</t>
  </si>
  <si>
    <t>jhlwatson@hotmail.com</t>
  </si>
  <si>
    <t>Neil Reid</t>
  </si>
  <si>
    <t>6 St Mary’s Road, Kirkcaldy, KY1 2RQ</t>
  </si>
  <si>
    <t xml:space="preserve">neil.reid@talktalk.net </t>
  </si>
  <si>
    <t>Graham Tweedie</t>
  </si>
  <si>
    <t>Jim Wright</t>
  </si>
  <si>
    <t>40 Pilgrim's Hill, Linlithgow</t>
  </si>
  <si>
    <t>J_wright316@hotmail.com</t>
  </si>
  <si>
    <t>Abbie Morgan</t>
  </si>
  <si>
    <t>John Thilthorpe</t>
  </si>
  <si>
    <t>Irnauchland Cottage, Huntly, AB54 7NX</t>
  </si>
  <si>
    <t>john.thilthorpe@btopenworld.com</t>
  </si>
  <si>
    <t>Kevin Campbell</t>
  </si>
  <si>
    <t>kevin_campbell16@yahoo.co.uk</t>
  </si>
  <si>
    <t>Stuart Maxwell</t>
  </si>
  <si>
    <t>Paul Atkinson</t>
  </si>
  <si>
    <t>East Whiteburn, Ellon, AB41 8YS</t>
  </si>
  <si>
    <t>paul.atkinson.whiteburn@gmail.com</t>
  </si>
  <si>
    <t>Jamie Kinghorn</t>
  </si>
  <si>
    <t>c/o Elaine</t>
  </si>
  <si>
    <t>Andy McNicol</t>
  </si>
  <si>
    <t>themcnicols@gmail.com</t>
  </si>
  <si>
    <t>Ronnie Robb</t>
  </si>
  <si>
    <t>John Bygate</t>
  </si>
  <si>
    <t>Robert ?</t>
  </si>
  <si>
    <t>Tam Mangan</t>
  </si>
  <si>
    <t>Members Count</t>
  </si>
  <si>
    <t>Cash/Bank Transfer/Cheque</t>
  </si>
  <si>
    <t>C/Fwd</t>
  </si>
  <si>
    <t>Woodstain for front door and frame</t>
  </si>
  <si>
    <t>Cash</t>
  </si>
  <si>
    <t>The Scanner Shop</t>
  </si>
  <si>
    <t>2023/24 Membership Paid?</t>
  </si>
  <si>
    <t>2024/25 Membership Paid?</t>
  </si>
  <si>
    <t>2023/24 Date Paid</t>
  </si>
  <si>
    <t>2024/24 Date Paid</t>
  </si>
  <si>
    <t>n/a</t>
  </si>
  <si>
    <t>jamierkinghorn@gmail.com</t>
  </si>
  <si>
    <t>morgan_a17@sky.com</t>
  </si>
  <si>
    <t>fattishboy@gmail.com</t>
  </si>
  <si>
    <t>Robert Paterson</t>
  </si>
  <si>
    <t>4452rpaterson@gmail.com</t>
  </si>
  <si>
    <t>camtam.stirling@outlook.com</t>
  </si>
  <si>
    <t>Paul Ratcliffe</t>
  </si>
  <si>
    <t>paul_ratcliffe57@yahoo.com</t>
  </si>
  <si>
    <t>Steven McCabe</t>
  </si>
  <si>
    <t>Ronnie Wood</t>
  </si>
  <si>
    <t>Petty Cash</t>
  </si>
  <si>
    <t>C/fwd</t>
  </si>
  <si>
    <t>Cash Issued</t>
  </si>
  <si>
    <t>Opening Balance</t>
  </si>
  <si>
    <t>Petty cash reimbursement</t>
  </si>
  <si>
    <t>Type</t>
  </si>
  <si>
    <t>Payment</t>
  </si>
  <si>
    <t>Charges</t>
  </si>
  <si>
    <t>Net Rcvd</t>
  </si>
  <si>
    <t>Transfers</t>
  </si>
  <si>
    <t>Transferred</t>
  </si>
  <si>
    <t>Opening balance</t>
  </si>
  <si>
    <t>Total Income Received/End of Year Balance</t>
  </si>
  <si>
    <t>Membership - Bert Barnett</t>
  </si>
  <si>
    <t>2025/26 Date Paid</t>
  </si>
  <si>
    <t>2025/26 Membership Paid?</t>
  </si>
  <si>
    <t>Membership - Derek Stewart</t>
  </si>
  <si>
    <t>Memberships - Alan Moore</t>
  </si>
  <si>
    <t>Donation - Dave Hand funeral collection</t>
  </si>
  <si>
    <t>Donation - Paul Hodson</t>
  </si>
  <si>
    <t>Bank @ 31/07/25</t>
  </si>
  <si>
    <t>Petty Cash Balance 31/07/25</t>
  </si>
  <si>
    <t>Paypal Account Balance 31/07/25</t>
  </si>
  <si>
    <t>Surplus/Deficit 2024/25</t>
  </si>
  <si>
    <t>Vermiculite Fire Board</t>
  </si>
  <si>
    <t>Stove Rope Sealing Tape</t>
  </si>
  <si>
    <t>Fence Posts/Sleeves</t>
  </si>
  <si>
    <t>Stove Paint</t>
  </si>
  <si>
    <t>@ 31-07-25</t>
  </si>
  <si>
    <t>Other (Scanner)</t>
  </si>
  <si>
    <t>Keegan &amp; Pennykidd</t>
  </si>
  <si>
    <t>Item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</si>
</sst>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wrapText="1"/>
    </xf>
    <xf numFmtId="14" fontId="1" fillId="0" borderId="0" xfId="0" applyNumberFormat="1" applyFont="1"/>
    <xf numFmtId="1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4" fontId="1" fillId="0" borderId="0" xfId="0" applyNumberFormat="1" applyFont="1"/>
    <xf numFmtId="0" fontId="2" fillId="0" borderId="0" xfId="1"/>
    <xf numFmtId="0" fontId="1" fillId="0" borderId="1" xfId="0" applyFont="1" applyBorder="1" applyAlignment="1">
      <alignment horizontal="right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4" fontId="1" fillId="0" borderId="2" xfId="0" applyNumberFormat="1" applyFont="1" applyBorder="1"/>
    <xf numFmtId="4" fontId="1" fillId="0" borderId="1" xfId="0" applyNumberFormat="1" applyFont="1" applyBorder="1" applyAlignment="1">
      <alignment horizontal="right"/>
    </xf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0" xfId="0" quotePrefix="1" applyFont="1"/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" fontId="1" fillId="0" borderId="0" xfId="0" applyNumberFormat="1" applyFont="1" applyAlignment="1">
      <alignment vertical="top"/>
    </xf>
    <xf numFmtId="2" fontId="0" fillId="0" borderId="0" xfId="0" applyNumberFormat="1" applyAlignment="1">
      <alignment vertical="top"/>
    </xf>
    <xf numFmtId="0" fontId="0" fillId="0" borderId="0" xfId="0" quotePrefix="1"/>
    <xf numFmtId="0" fontId="8" fillId="0" borderId="0" xfId="1" applyFont="1"/>
    <xf numFmtId="2" fontId="0" fillId="0" borderId="0" xfId="0" applyNumberFormat="1"/>
    <xf numFmtId="2" fontId="1" fillId="0" borderId="2" xfId="0" applyNumberFormat="1" applyFont="1" applyBorder="1"/>
    <xf numFmtId="0" fontId="3" fillId="2" borderId="0" xfId="0" applyFont="1" applyFill="1"/>
    <xf numFmtId="4" fontId="3" fillId="2" borderId="0" xfId="0" applyNumberFormat="1" applyFont="1" applyFill="1"/>
    <xf numFmtId="0" fontId="0" fillId="2" borderId="0" xfId="0" applyFill="1"/>
    <xf numFmtId="4" fontId="0" fillId="2" borderId="0" xfId="0" applyNumberFormat="1" applyFill="1"/>
    <xf numFmtId="0" fontId="1" fillId="2" borderId="0" xfId="0" applyFont="1" applyFill="1"/>
    <xf numFmtId="4" fontId="1" fillId="2" borderId="2" xfId="0" applyNumberFormat="1" applyFont="1" applyFill="1" applyBorder="1"/>
    <xf numFmtId="4" fontId="1" fillId="2" borderId="0" xfId="0" applyNumberFormat="1" applyFont="1" applyFill="1"/>
    <xf numFmtId="16" fontId="0" fillId="0" borderId="0" xfId="0" applyNumberFormat="1"/>
    <xf numFmtId="14" fontId="0" fillId="0" borderId="0" xfId="0" applyNumberFormat="1" applyAlignment="1">
      <alignment horizontal="center"/>
    </xf>
    <xf numFmtId="4" fontId="1" fillId="0" borderId="1" xfId="0" applyNumberFormat="1" applyFont="1" applyBorder="1" applyAlignment="1">
      <alignment horizontal="right" wrapText="1"/>
    </xf>
    <xf numFmtId="14" fontId="9" fillId="0" borderId="0" xfId="0" applyNumberFormat="1" applyFont="1"/>
    <xf numFmtId="0" fontId="9" fillId="0" borderId="0" xfId="0" applyFont="1"/>
    <xf numFmtId="2" fontId="9" fillId="0" borderId="0" xfId="0" applyNumberFormat="1" applyFont="1"/>
    <xf numFmtId="2" fontId="1" fillId="0" borderId="1" xfId="0" applyNumberFormat="1" applyFont="1" applyBorder="1" applyAlignment="1">
      <alignment horizontal="right"/>
    </xf>
    <xf numFmtId="0" fontId="2" fillId="0" borderId="0" xfId="1" applyFill="1"/>
    <xf numFmtId="2" fontId="10" fillId="0" borderId="0" xfId="0" applyNumberFormat="1" applyFont="1"/>
    <xf numFmtId="0" fontId="0" fillId="3" borderId="0" xfId="0" applyFill="1"/>
    <xf numFmtId="0" fontId="1" fillId="0" borderId="3" xfId="0" applyFont="1" applyBorder="1"/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right" wrapText="1"/>
    </xf>
    <xf numFmtId="0" fontId="1" fillId="0" borderId="3" xfId="0" applyFont="1" applyBorder="1" applyAlignment="1">
      <alignment wrapText="1"/>
    </xf>
    <xf numFmtId="0" fontId="0" fillId="2" borderId="3" xfId="0" applyFill="1" applyBorder="1"/>
    <xf numFmtId="0" fontId="2" fillId="2" borderId="3" xfId="1" applyFill="1" applyBorder="1"/>
    <xf numFmtId="0" fontId="0" fillId="2" borderId="3" xfId="0" applyFill="1" applyBorder="1" applyAlignment="1">
      <alignment horizontal="center"/>
    </xf>
    <xf numFmtId="14" fontId="0" fillId="2" borderId="3" xfId="0" applyNumberFormat="1" applyFill="1" applyBorder="1" applyAlignment="1">
      <alignment horizontal="center"/>
    </xf>
    <xf numFmtId="14" fontId="0" fillId="2" borderId="3" xfId="0" applyNumberFormat="1" applyFill="1" applyBorder="1"/>
    <xf numFmtId="0" fontId="0" fillId="0" borderId="3" xfId="0" applyBorder="1"/>
    <xf numFmtId="0" fontId="2" fillId="0" borderId="3" xfId="1" applyBorder="1"/>
    <xf numFmtId="0" fontId="0" fillId="0" borderId="3" xfId="0" applyBorder="1" applyAlignment="1">
      <alignment horizontal="center"/>
    </xf>
    <xf numFmtId="14" fontId="0" fillId="0" borderId="3" xfId="0" applyNumberFormat="1" applyBorder="1"/>
    <xf numFmtId="14" fontId="0" fillId="0" borderId="3" xfId="0" applyNumberFormat="1" applyBorder="1" applyAlignment="1">
      <alignment horizontal="center"/>
    </xf>
    <xf numFmtId="14" fontId="0" fillId="0" borderId="3" xfId="0" applyNumberFormat="1" applyBorder="1" applyAlignment="1">
      <alignment vertical="top"/>
    </xf>
    <xf numFmtId="0" fontId="0" fillId="3" borderId="3" xfId="0" applyFill="1" applyBorder="1"/>
    <xf numFmtId="0" fontId="2" fillId="3" borderId="3" xfId="1" applyFill="1" applyBorder="1"/>
    <xf numFmtId="0" fontId="0" fillId="3" borderId="3" xfId="0" applyFill="1" applyBorder="1" applyAlignment="1">
      <alignment horizontal="center"/>
    </xf>
    <xf numFmtId="14" fontId="0" fillId="3" borderId="3" xfId="0" applyNumberFormat="1" applyFill="1" applyBorder="1"/>
    <xf numFmtId="14" fontId="0" fillId="3" borderId="3" xfId="0" applyNumberFormat="1" applyFill="1" applyBorder="1" applyAlignment="1">
      <alignment horizontal="center"/>
    </xf>
    <xf numFmtId="0" fontId="8" fillId="0" borderId="3" xfId="1" applyFont="1" applyBorder="1"/>
    <xf numFmtId="0" fontId="1" fillId="0" borderId="3" xfId="0" applyFont="1" applyBorder="1" applyAlignment="1">
      <alignment horizontal="center"/>
    </xf>
    <xf numFmtId="16" fontId="0" fillId="0" borderId="3" xfId="0" applyNumberFormat="1" applyBorder="1"/>
    <xf numFmtId="0" fontId="11" fillId="0" borderId="0" xfId="0" applyFont="1" applyAlignment="1">
      <alignment horizontal="right"/>
    </xf>
    <xf numFmtId="0" fontId="12" fillId="0" borderId="1" xfId="0" applyFont="1" applyBorder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neilfindlay@hotmail.com" TargetMode="External"/><Relationship Id="rId13" Type="http://schemas.openxmlformats.org/officeDocument/2006/relationships/hyperlink" Target="mailto:bert@tighdun.freeserve.co.uk" TargetMode="External"/><Relationship Id="rId18" Type="http://schemas.openxmlformats.org/officeDocument/2006/relationships/hyperlink" Target="mailto:paul.atkinson.whiteburn@gmail.com" TargetMode="External"/><Relationship Id="rId26" Type="http://schemas.openxmlformats.org/officeDocument/2006/relationships/comments" Target="../comments2.xml"/><Relationship Id="rId3" Type="http://schemas.openxmlformats.org/officeDocument/2006/relationships/hyperlink" Target="mailto:stuartsmacbook@me.com" TargetMode="External"/><Relationship Id="rId21" Type="http://schemas.openxmlformats.org/officeDocument/2006/relationships/hyperlink" Target="mailto:themcnicols@gmail.com" TargetMode="External"/><Relationship Id="rId7" Type="http://schemas.openxmlformats.org/officeDocument/2006/relationships/hyperlink" Target="mailto:jmgiff@tiscali.co.uk" TargetMode="External"/><Relationship Id="rId12" Type="http://schemas.openxmlformats.org/officeDocument/2006/relationships/hyperlink" Target="mailto:dave.knowles@btinternet.com" TargetMode="External"/><Relationship Id="rId17" Type="http://schemas.openxmlformats.org/officeDocument/2006/relationships/hyperlink" Target="mailto:J_wright316@hotmail.com" TargetMode="External"/><Relationship Id="rId25" Type="http://schemas.openxmlformats.org/officeDocument/2006/relationships/vmlDrawing" Target="../drawings/vmlDrawing2.vml"/><Relationship Id="rId2" Type="http://schemas.openxmlformats.org/officeDocument/2006/relationships/hyperlink" Target="mailto:derekstewart50@hotmail.com" TargetMode="External"/><Relationship Id="rId16" Type="http://schemas.openxmlformats.org/officeDocument/2006/relationships/hyperlink" Target="mailto:johnfarnott@googlemail.com" TargetMode="External"/><Relationship Id="rId20" Type="http://schemas.openxmlformats.org/officeDocument/2006/relationships/hyperlink" Target="mailto:elainefreeman@hotmail.com" TargetMode="External"/><Relationship Id="rId1" Type="http://schemas.openxmlformats.org/officeDocument/2006/relationships/hyperlink" Target="mailto:manofcharr@hotmail.com" TargetMode="External"/><Relationship Id="rId6" Type="http://schemas.openxmlformats.org/officeDocument/2006/relationships/hyperlink" Target="mailto:ianshand7@btinternet.com" TargetMode="External"/><Relationship Id="rId11" Type="http://schemas.openxmlformats.org/officeDocument/2006/relationships/hyperlink" Target="mailto:dajohnstone59@btinternet.com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mailto:mooreallan3@gmail.com" TargetMode="External"/><Relationship Id="rId15" Type="http://schemas.openxmlformats.org/officeDocument/2006/relationships/hyperlink" Target="mailto:jhlwatson@hotmail.com" TargetMode="External"/><Relationship Id="rId23" Type="http://schemas.openxmlformats.org/officeDocument/2006/relationships/hyperlink" Target="mailto:manofcharr@hotmail.com;stuartsmacbook@me.com;ianshand7@btinternet.com;bill.sutherland10@btinternet.com;jmgiff@tiscali.co.uk;neilfindlay@hotmail.com;dave.knowles@btinternet.com;dajohnstone59@btinternet.com;bert@tighdun.freeserve.co.uk;waltblack@sky.com;hermles030@gmail.com;elainefreeman@hotmail.com;jhlwatson@hotmail.com;neil.reid@talktalk.net%20;J_wright316@hotmail.com;john.thilthorpe@btopenworld.com;+C26;paul.atkinson.whiteburn@gmail.com;" TargetMode="External"/><Relationship Id="rId10" Type="http://schemas.openxmlformats.org/officeDocument/2006/relationships/hyperlink" Target="mailto:hermles030@gmail.com" TargetMode="External"/><Relationship Id="rId19" Type="http://schemas.openxmlformats.org/officeDocument/2006/relationships/hyperlink" Target="mailto:kevin_campbell16@yahoo.co.uk" TargetMode="External"/><Relationship Id="rId4" Type="http://schemas.openxmlformats.org/officeDocument/2006/relationships/hyperlink" Target="mailto:stanfstewart@blueyonder.co.uk" TargetMode="External"/><Relationship Id="rId9" Type="http://schemas.openxmlformats.org/officeDocument/2006/relationships/hyperlink" Target="mailto:bill.sutherland10@btinternet.com" TargetMode="External"/><Relationship Id="rId14" Type="http://schemas.openxmlformats.org/officeDocument/2006/relationships/hyperlink" Target="mailto:neil.reid@talktalk.net" TargetMode="External"/><Relationship Id="rId22" Type="http://schemas.openxmlformats.org/officeDocument/2006/relationships/hyperlink" Target="mailto:waltblack@sky.com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neilfindlay@hotmail.com" TargetMode="External"/><Relationship Id="rId13" Type="http://schemas.openxmlformats.org/officeDocument/2006/relationships/hyperlink" Target="mailto:bert@tighdun.freeserve.co.uk" TargetMode="External"/><Relationship Id="rId18" Type="http://schemas.openxmlformats.org/officeDocument/2006/relationships/hyperlink" Target="mailto:kevin_campbell16@yahoo.co.uk" TargetMode="External"/><Relationship Id="rId26" Type="http://schemas.openxmlformats.org/officeDocument/2006/relationships/hyperlink" Target="mailto:morgan_a17@sky.com" TargetMode="External"/><Relationship Id="rId3" Type="http://schemas.openxmlformats.org/officeDocument/2006/relationships/hyperlink" Target="mailto:stuartsmacbook@me.com" TargetMode="External"/><Relationship Id="rId21" Type="http://schemas.openxmlformats.org/officeDocument/2006/relationships/hyperlink" Target="mailto:waltblack@sky.com" TargetMode="External"/><Relationship Id="rId7" Type="http://schemas.openxmlformats.org/officeDocument/2006/relationships/hyperlink" Target="mailto:jmgiff@tiscali.co.uk" TargetMode="External"/><Relationship Id="rId12" Type="http://schemas.openxmlformats.org/officeDocument/2006/relationships/hyperlink" Target="mailto:dave.knowles@btinternet.com" TargetMode="External"/><Relationship Id="rId17" Type="http://schemas.openxmlformats.org/officeDocument/2006/relationships/hyperlink" Target="mailto:paul.atkinson.whiteburn@gmail.com" TargetMode="External"/><Relationship Id="rId25" Type="http://schemas.openxmlformats.org/officeDocument/2006/relationships/hyperlink" Target="mailto:jamierkinghorn@gmail.com" TargetMode="External"/><Relationship Id="rId2" Type="http://schemas.openxmlformats.org/officeDocument/2006/relationships/hyperlink" Target="mailto:derekstewart50@hotmail.com" TargetMode="External"/><Relationship Id="rId16" Type="http://schemas.openxmlformats.org/officeDocument/2006/relationships/hyperlink" Target="mailto:J_wright316@hotmail.com" TargetMode="External"/><Relationship Id="rId20" Type="http://schemas.openxmlformats.org/officeDocument/2006/relationships/hyperlink" Target="mailto:themcnicols@gmail.com" TargetMode="External"/><Relationship Id="rId29" Type="http://schemas.openxmlformats.org/officeDocument/2006/relationships/vmlDrawing" Target="../drawings/vmlDrawing3.vml"/><Relationship Id="rId1" Type="http://schemas.openxmlformats.org/officeDocument/2006/relationships/hyperlink" Target="mailto:manofcharr@hotmail.com" TargetMode="External"/><Relationship Id="rId6" Type="http://schemas.openxmlformats.org/officeDocument/2006/relationships/hyperlink" Target="mailto:ianshand7@btinternet.com" TargetMode="External"/><Relationship Id="rId11" Type="http://schemas.openxmlformats.org/officeDocument/2006/relationships/hyperlink" Target="mailto:dajohnstone59@btinternet.com" TargetMode="External"/><Relationship Id="rId24" Type="http://schemas.openxmlformats.org/officeDocument/2006/relationships/hyperlink" Target="mailto:fattishboy@gmail.com" TargetMode="External"/><Relationship Id="rId5" Type="http://schemas.openxmlformats.org/officeDocument/2006/relationships/hyperlink" Target="mailto:mooreallan3@gmail.com" TargetMode="External"/><Relationship Id="rId15" Type="http://schemas.openxmlformats.org/officeDocument/2006/relationships/hyperlink" Target="mailto:jhlwatson@hotmail.com" TargetMode="External"/><Relationship Id="rId23" Type="http://schemas.openxmlformats.org/officeDocument/2006/relationships/hyperlink" Target="mailto:camtam.stirling@outlook.com" TargetMode="External"/><Relationship Id="rId28" Type="http://schemas.openxmlformats.org/officeDocument/2006/relationships/printerSettings" Target="../printerSettings/printerSettings5.bin"/><Relationship Id="rId10" Type="http://schemas.openxmlformats.org/officeDocument/2006/relationships/hyperlink" Target="mailto:hermles030@gmail.com" TargetMode="External"/><Relationship Id="rId19" Type="http://schemas.openxmlformats.org/officeDocument/2006/relationships/hyperlink" Target="mailto:elainefreeman@hotmail.com" TargetMode="External"/><Relationship Id="rId4" Type="http://schemas.openxmlformats.org/officeDocument/2006/relationships/hyperlink" Target="mailto:stanfstewart@blueyonder.co.uk" TargetMode="External"/><Relationship Id="rId9" Type="http://schemas.openxmlformats.org/officeDocument/2006/relationships/hyperlink" Target="mailto:bill.sutherland10@btinternet.com" TargetMode="External"/><Relationship Id="rId14" Type="http://schemas.openxmlformats.org/officeDocument/2006/relationships/hyperlink" Target="mailto:neil.reid@talktalk.net" TargetMode="External"/><Relationship Id="rId22" Type="http://schemas.openxmlformats.org/officeDocument/2006/relationships/hyperlink" Target="mailto:4452rpaterson@gmail.com" TargetMode="External"/><Relationship Id="rId27" Type="http://schemas.openxmlformats.org/officeDocument/2006/relationships/hyperlink" Target="mailto:paul_ratcliffe57@yahoo.com" TargetMode="External"/><Relationship Id="rId30" Type="http://schemas.openxmlformats.org/officeDocument/2006/relationships/comments" Target="../comments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4"/>
  <sheetViews>
    <sheetView zoomScaleNormal="100" workbookViewId="0">
      <selection activeCell="E19" sqref="E19"/>
    </sheetView>
  </sheetViews>
  <sheetFormatPr defaultRowHeight="14.25" x14ac:dyDescent="0.45"/>
  <cols>
    <col min="1" max="1" width="36.33203125" bestFit="1" customWidth="1"/>
    <col min="2" max="2" width="9.3984375" style="2" bestFit="1" customWidth="1"/>
    <col min="3" max="3" width="23.6640625" bestFit="1" customWidth="1"/>
  </cols>
  <sheetData>
    <row r="1" spans="1:2" ht="18" x14ac:dyDescent="0.55000000000000004">
      <c r="A1" s="18" t="s">
        <v>0</v>
      </c>
    </row>
    <row r="2" spans="1:2" ht="15.75" x14ac:dyDescent="0.5">
      <c r="A2" s="19" t="s">
        <v>1</v>
      </c>
    </row>
    <row r="3" spans="1:2" ht="15.75" x14ac:dyDescent="0.5">
      <c r="A3" s="20" t="s">
        <v>192</v>
      </c>
    </row>
    <row r="4" spans="1:2" x14ac:dyDescent="0.45">
      <c r="A4" s="16"/>
    </row>
    <row r="6" spans="1:2" x14ac:dyDescent="0.45">
      <c r="A6" s="17" t="s">
        <v>2</v>
      </c>
    </row>
    <row r="7" spans="1:2" x14ac:dyDescent="0.45">
      <c r="A7" t="s">
        <v>3</v>
      </c>
      <c r="B7" s="2">
        <f>-Income!E31</f>
        <v>-355</v>
      </c>
    </row>
    <row r="8" spans="1:2" x14ac:dyDescent="0.45">
      <c r="A8" t="s">
        <v>4</v>
      </c>
      <c r="B8" s="2">
        <f>-Income!F31</f>
        <v>-1253</v>
      </c>
    </row>
    <row r="9" spans="1:2" x14ac:dyDescent="0.45">
      <c r="A9" t="s">
        <v>5</v>
      </c>
      <c r="B9" s="2">
        <f>-Income!G31</f>
        <v>0</v>
      </c>
    </row>
    <row r="10" spans="1:2" x14ac:dyDescent="0.45">
      <c r="A10" t="s">
        <v>6</v>
      </c>
      <c r="B10" s="2">
        <f>-Income!H31</f>
        <v>0</v>
      </c>
    </row>
    <row r="11" spans="1:2" x14ac:dyDescent="0.45">
      <c r="A11" t="s">
        <v>7</v>
      </c>
      <c r="B11" s="2">
        <f>-Income!I31</f>
        <v>0</v>
      </c>
    </row>
    <row r="12" spans="1:2" ht="14.65" thickBot="1" x14ac:dyDescent="0.5">
      <c r="B12" s="14">
        <f>SUM(B7:B11)</f>
        <v>-1608</v>
      </c>
    </row>
    <row r="13" spans="1:2" ht="14.65" thickTop="1" x14ac:dyDescent="0.45"/>
    <row r="14" spans="1:2" x14ac:dyDescent="0.45">
      <c r="A14" s="17" t="s">
        <v>8</v>
      </c>
    </row>
    <row r="15" spans="1:2" x14ac:dyDescent="0.45">
      <c r="A15" t="s">
        <v>9</v>
      </c>
      <c r="B15" s="2">
        <f>Expenditure!F12</f>
        <v>525.12</v>
      </c>
    </row>
    <row r="16" spans="1:2" x14ac:dyDescent="0.45">
      <c r="A16" t="s">
        <v>10</v>
      </c>
      <c r="B16" s="2">
        <f>Expenditure!G12</f>
        <v>176.03</v>
      </c>
    </row>
    <row r="17" spans="1:3" x14ac:dyDescent="0.45">
      <c r="A17" t="s">
        <v>11</v>
      </c>
      <c r="B17" s="2">
        <f>'Cash reconciliation'!H14</f>
        <v>0</v>
      </c>
    </row>
    <row r="18" spans="1:3" x14ac:dyDescent="0.45">
      <c r="A18" t="s">
        <v>193</v>
      </c>
      <c r="B18" s="2">
        <f>Expenditure!I12</f>
        <v>322.8</v>
      </c>
    </row>
    <row r="19" spans="1:3" ht="14.65" thickBot="1" x14ac:dyDescent="0.5">
      <c r="B19" s="14">
        <f>SUM(B15:B18)</f>
        <v>1023.95</v>
      </c>
    </row>
    <row r="20" spans="1:3" ht="14.65" thickTop="1" x14ac:dyDescent="0.45"/>
    <row r="21" spans="1:3" x14ac:dyDescent="0.45">
      <c r="A21" s="26" t="s">
        <v>12</v>
      </c>
      <c r="B21" s="9">
        <f>B19+B12</f>
        <v>-584.04999999999995</v>
      </c>
    </row>
    <row r="23" spans="1:3" s="17" customFormat="1" x14ac:dyDescent="0.45">
      <c r="A23" s="30" t="s">
        <v>13</v>
      </c>
      <c r="B23" s="31"/>
    </row>
    <row r="24" spans="1:3" x14ac:dyDescent="0.45">
      <c r="A24" s="32" t="s">
        <v>14</v>
      </c>
      <c r="B24" s="33">
        <v>-3044.62</v>
      </c>
    </row>
    <row r="25" spans="1:3" x14ac:dyDescent="0.45">
      <c r="A25" s="32" t="s">
        <v>187</v>
      </c>
      <c r="B25" s="33">
        <f>B21</f>
        <v>-584.04999999999995</v>
      </c>
    </row>
    <row r="26" spans="1:3" ht="14.65" thickBot="1" x14ac:dyDescent="0.5">
      <c r="A26" s="34" t="s">
        <v>15</v>
      </c>
      <c r="B26" s="35">
        <f>SUM(B24:B25)</f>
        <v>-3628.67</v>
      </c>
    </row>
    <row r="27" spans="1:3" ht="14.65" thickTop="1" x14ac:dyDescent="0.45">
      <c r="A27" s="32"/>
      <c r="B27" s="31"/>
    </row>
    <row r="28" spans="1:3" x14ac:dyDescent="0.45">
      <c r="A28" s="32" t="s">
        <v>184</v>
      </c>
      <c r="B28" s="33">
        <v>-3653.58</v>
      </c>
      <c r="C28" s="26"/>
    </row>
    <row r="29" spans="1:3" x14ac:dyDescent="0.45">
      <c r="A29" s="32" t="s">
        <v>185</v>
      </c>
      <c r="B29" s="33">
        <f>'Cash reconciliation'!J14</f>
        <v>24.909999999999989</v>
      </c>
    </row>
    <row r="30" spans="1:3" x14ac:dyDescent="0.45">
      <c r="A30" s="32" t="s">
        <v>186</v>
      </c>
      <c r="B30" s="33">
        <f>-'Paypal receipts'!I5</f>
        <v>0</v>
      </c>
    </row>
    <row r="31" spans="1:3" x14ac:dyDescent="0.45">
      <c r="A31" s="32" t="s">
        <v>16</v>
      </c>
      <c r="B31" s="33">
        <v>0</v>
      </c>
    </row>
    <row r="32" spans="1:3" ht="14.65" thickBot="1" x14ac:dyDescent="0.5">
      <c r="A32" s="34" t="s">
        <v>17</v>
      </c>
      <c r="B32" s="35">
        <f>SUM(B28:B31)</f>
        <v>-3628.67</v>
      </c>
    </row>
    <row r="33" spans="1:2" ht="14.65" thickTop="1" x14ac:dyDescent="0.45">
      <c r="A33" s="32"/>
      <c r="B33" s="33"/>
    </row>
    <row r="34" spans="1:2" x14ac:dyDescent="0.45">
      <c r="A34" s="34" t="s">
        <v>18</v>
      </c>
      <c r="B34" s="36">
        <f>B26-B32</f>
        <v>0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2"/>
  <sheetViews>
    <sheetView view="pageBreakPreview" zoomScale="80" zoomScaleNormal="100" zoomScaleSheetLayoutView="80" workbookViewId="0">
      <pane xSplit="3" ySplit="4" topLeftCell="D5" activePane="bottomRight" state="frozenSplit"/>
      <selection pane="topRight" activeCell="A24" sqref="A24"/>
      <selection pane="bottomLeft" activeCell="A24" sqref="A24"/>
      <selection pane="bottomRight" activeCell="B20" sqref="B20"/>
    </sheetView>
  </sheetViews>
  <sheetFormatPr defaultRowHeight="14.25" x14ac:dyDescent="0.45"/>
  <cols>
    <col min="1" max="1" width="11.265625" style="1" customWidth="1"/>
    <col min="2" max="2" width="48.3984375" style="3" customWidth="1"/>
    <col min="3" max="3" width="22.59765625" customWidth="1"/>
    <col min="4" max="4" width="2.9296875" customWidth="1"/>
    <col min="5" max="5" width="13.33203125" bestFit="1" customWidth="1"/>
    <col min="6" max="6" width="9.9296875" bestFit="1" customWidth="1"/>
    <col min="7" max="7" width="8.59765625" customWidth="1"/>
    <col min="8" max="8" width="10.33203125" customWidth="1"/>
  </cols>
  <sheetData>
    <row r="1" spans="1:10" x14ac:dyDescent="0.45">
      <c r="A1" s="4" t="s">
        <v>19</v>
      </c>
    </row>
    <row r="2" spans="1:10" x14ac:dyDescent="0.45">
      <c r="A2" s="4" t="s">
        <v>20</v>
      </c>
    </row>
    <row r="4" spans="1:10" s="7" customFormat="1" ht="28.5" x14ac:dyDescent="0.45">
      <c r="A4" s="5" t="s">
        <v>21</v>
      </c>
      <c r="B4" s="6" t="s">
        <v>22</v>
      </c>
      <c r="C4" s="7" t="s">
        <v>23</v>
      </c>
      <c r="E4" s="8" t="s">
        <v>24</v>
      </c>
      <c r="F4" s="8" t="s">
        <v>4</v>
      </c>
      <c r="G4" s="11" t="s">
        <v>25</v>
      </c>
      <c r="H4" s="11" t="s">
        <v>26</v>
      </c>
      <c r="I4" s="8" t="s">
        <v>7</v>
      </c>
      <c r="J4" s="8" t="s">
        <v>27</v>
      </c>
    </row>
    <row r="5" spans="1:10" x14ac:dyDescent="0.45">
      <c r="A5" s="21">
        <v>45505</v>
      </c>
      <c r="B5" s="22" t="s">
        <v>28</v>
      </c>
      <c r="C5" s="23" t="s">
        <v>29</v>
      </c>
      <c r="D5" s="23"/>
      <c r="E5" s="25"/>
      <c r="F5" s="25">
        <v>5</v>
      </c>
      <c r="G5" s="25"/>
      <c r="H5" s="25"/>
      <c r="I5" s="25"/>
      <c r="J5" s="24">
        <f t="shared" ref="J5:J30" si="0">SUM(E5:I5)</f>
        <v>5</v>
      </c>
    </row>
    <row r="6" spans="1:10" x14ac:dyDescent="0.45">
      <c r="A6" s="21">
        <v>45516</v>
      </c>
      <c r="B6" s="22" t="s">
        <v>30</v>
      </c>
      <c r="C6" s="23" t="s">
        <v>29</v>
      </c>
      <c r="D6" s="23"/>
      <c r="E6" s="25"/>
      <c r="F6" s="25">
        <v>250</v>
      </c>
      <c r="G6" s="25"/>
      <c r="H6" s="25"/>
      <c r="I6" s="25"/>
      <c r="J6" s="24">
        <f t="shared" si="0"/>
        <v>250</v>
      </c>
    </row>
    <row r="7" spans="1:10" x14ac:dyDescent="0.45">
      <c r="A7" s="21">
        <v>45543</v>
      </c>
      <c r="B7" s="22" t="s">
        <v>31</v>
      </c>
      <c r="C7" s="23" t="s">
        <v>29</v>
      </c>
      <c r="D7" s="23"/>
      <c r="E7" s="25">
        <v>20</v>
      </c>
      <c r="F7" s="25"/>
      <c r="G7" s="25"/>
      <c r="H7" s="25"/>
      <c r="I7" s="25"/>
      <c r="J7" s="24">
        <f t="shared" si="0"/>
        <v>20</v>
      </c>
    </row>
    <row r="8" spans="1:10" x14ac:dyDescent="0.45">
      <c r="A8" s="21">
        <v>45543</v>
      </c>
      <c r="B8" s="22" t="s">
        <v>32</v>
      </c>
      <c r="C8" s="23" t="s">
        <v>29</v>
      </c>
      <c r="D8" s="23"/>
      <c r="E8" s="25">
        <v>20</v>
      </c>
      <c r="F8" s="25"/>
      <c r="G8" s="25"/>
      <c r="H8" s="25"/>
      <c r="I8" s="25"/>
      <c r="J8" s="24">
        <f t="shared" si="0"/>
        <v>20</v>
      </c>
    </row>
    <row r="9" spans="1:10" x14ac:dyDescent="0.45">
      <c r="A9" s="21">
        <v>45544</v>
      </c>
      <c r="B9" s="22" t="s">
        <v>33</v>
      </c>
      <c r="C9" s="23" t="s">
        <v>29</v>
      </c>
      <c r="D9" s="23"/>
      <c r="E9" s="25">
        <v>20</v>
      </c>
      <c r="F9" s="25"/>
      <c r="G9" s="25"/>
      <c r="H9" s="25"/>
      <c r="I9" s="25"/>
      <c r="J9" s="24">
        <f t="shared" si="0"/>
        <v>20</v>
      </c>
    </row>
    <row r="10" spans="1:10" x14ac:dyDescent="0.45">
      <c r="A10" s="21">
        <v>45545</v>
      </c>
      <c r="B10" s="22" t="s">
        <v>34</v>
      </c>
      <c r="C10" s="23" t="s">
        <v>29</v>
      </c>
      <c r="D10" s="23"/>
      <c r="E10" s="25">
        <v>20</v>
      </c>
      <c r="F10" s="25"/>
      <c r="G10" s="25"/>
      <c r="H10" s="25"/>
      <c r="I10" s="25"/>
      <c r="J10" s="24">
        <f t="shared" si="0"/>
        <v>20</v>
      </c>
    </row>
    <row r="11" spans="1:10" x14ac:dyDescent="0.45">
      <c r="A11" s="21">
        <v>45546</v>
      </c>
      <c r="B11" s="22" t="s">
        <v>35</v>
      </c>
      <c r="C11" s="23" t="s">
        <v>29</v>
      </c>
      <c r="D11" s="23"/>
      <c r="E11" s="25">
        <v>40</v>
      </c>
      <c r="F11" s="25"/>
      <c r="G11" s="25"/>
      <c r="H11" s="25"/>
      <c r="I11" s="25"/>
      <c r="J11" s="24">
        <f t="shared" si="0"/>
        <v>40</v>
      </c>
    </row>
    <row r="12" spans="1:10" x14ac:dyDescent="0.45">
      <c r="A12" s="21">
        <v>45565</v>
      </c>
      <c r="B12" s="22" t="s">
        <v>36</v>
      </c>
      <c r="C12" s="23" t="s">
        <v>29</v>
      </c>
      <c r="D12" s="23"/>
      <c r="E12" s="25">
        <v>80</v>
      </c>
      <c r="F12" s="25"/>
      <c r="G12" s="25"/>
      <c r="H12" s="25"/>
      <c r="I12" s="25"/>
      <c r="J12" s="24">
        <f t="shared" si="0"/>
        <v>80</v>
      </c>
    </row>
    <row r="13" spans="1:10" x14ac:dyDescent="0.45">
      <c r="A13" s="21">
        <v>45565</v>
      </c>
      <c r="B13" s="22" t="s">
        <v>37</v>
      </c>
      <c r="C13" s="23" t="s">
        <v>29</v>
      </c>
      <c r="D13" s="23"/>
      <c r="E13" s="25"/>
      <c r="F13" s="25">
        <v>125</v>
      </c>
      <c r="G13" s="25"/>
      <c r="H13" s="25"/>
      <c r="I13" s="25"/>
      <c r="J13" s="24">
        <f t="shared" si="0"/>
        <v>125</v>
      </c>
    </row>
    <row r="14" spans="1:10" x14ac:dyDescent="0.45">
      <c r="A14" s="21">
        <v>45575</v>
      </c>
      <c r="B14" s="22" t="s">
        <v>38</v>
      </c>
      <c r="C14" s="23" t="s">
        <v>29</v>
      </c>
      <c r="D14" s="23"/>
      <c r="E14" s="25">
        <v>20</v>
      </c>
      <c r="F14" s="25"/>
      <c r="G14" s="25"/>
      <c r="H14" s="25"/>
      <c r="I14" s="25"/>
      <c r="J14" s="24">
        <f t="shared" si="0"/>
        <v>20</v>
      </c>
    </row>
    <row r="15" spans="1:10" x14ac:dyDescent="0.45">
      <c r="A15" s="21">
        <v>45597</v>
      </c>
      <c r="B15" s="22" t="s">
        <v>28</v>
      </c>
      <c r="C15" s="23" t="s">
        <v>29</v>
      </c>
      <c r="D15" s="23"/>
      <c r="E15" s="25"/>
      <c r="F15" s="25">
        <v>5</v>
      </c>
      <c r="G15" s="25"/>
      <c r="H15" s="25"/>
      <c r="I15" s="25"/>
      <c r="J15" s="24">
        <f t="shared" si="0"/>
        <v>5</v>
      </c>
    </row>
    <row r="16" spans="1:10" x14ac:dyDescent="0.45">
      <c r="A16" s="21">
        <v>45621</v>
      </c>
      <c r="B16" s="22" t="s">
        <v>39</v>
      </c>
      <c r="C16" s="23" t="s">
        <v>40</v>
      </c>
      <c r="D16" s="23"/>
      <c r="E16" s="25"/>
      <c r="F16" s="25">
        <v>200</v>
      </c>
      <c r="G16" s="25"/>
      <c r="H16" s="25"/>
      <c r="I16" s="25"/>
      <c r="J16" s="24">
        <f t="shared" si="0"/>
        <v>200</v>
      </c>
    </row>
    <row r="17" spans="1:10" x14ac:dyDescent="0.45">
      <c r="A17" s="21">
        <v>45621</v>
      </c>
      <c r="B17" s="22" t="s">
        <v>41</v>
      </c>
      <c r="C17" s="23" t="s">
        <v>40</v>
      </c>
      <c r="D17" s="23"/>
      <c r="E17" s="25"/>
      <c r="F17" s="25">
        <v>100</v>
      </c>
      <c r="G17" s="25"/>
      <c r="H17" s="25"/>
      <c r="I17" s="25"/>
      <c r="J17" s="24">
        <f t="shared" si="0"/>
        <v>100</v>
      </c>
    </row>
    <row r="18" spans="1:10" x14ac:dyDescent="0.45">
      <c r="A18" s="21">
        <v>45653</v>
      </c>
      <c r="B18" s="22" t="s">
        <v>42</v>
      </c>
      <c r="C18" s="23" t="s">
        <v>29</v>
      </c>
      <c r="D18" s="23"/>
      <c r="E18" s="25"/>
      <c r="F18" s="25">
        <v>50</v>
      </c>
      <c r="G18" s="25"/>
      <c r="H18" s="25"/>
      <c r="I18" s="25"/>
      <c r="J18" s="24">
        <f t="shared" si="0"/>
        <v>50</v>
      </c>
    </row>
    <row r="19" spans="1:10" x14ac:dyDescent="0.45">
      <c r="A19" s="21">
        <v>45691</v>
      </c>
      <c r="B19" s="22" t="s">
        <v>28</v>
      </c>
      <c r="C19" s="23" t="s">
        <v>29</v>
      </c>
      <c r="D19" s="23"/>
      <c r="E19" s="25"/>
      <c r="F19" s="25">
        <v>5</v>
      </c>
      <c r="G19" s="25"/>
      <c r="H19" s="25"/>
      <c r="I19" s="25"/>
      <c r="J19" s="24">
        <f t="shared" si="0"/>
        <v>5</v>
      </c>
    </row>
    <row r="20" spans="1:10" x14ac:dyDescent="0.45">
      <c r="A20" s="21">
        <v>45743</v>
      </c>
      <c r="B20" s="22" t="s">
        <v>43</v>
      </c>
      <c r="C20" s="23" t="s">
        <v>29</v>
      </c>
      <c r="D20" s="23"/>
      <c r="E20" s="25"/>
      <c r="F20" s="25">
        <v>50</v>
      </c>
      <c r="G20" s="25"/>
      <c r="H20" s="25"/>
      <c r="I20" s="25"/>
      <c r="J20" s="24">
        <f t="shared" si="0"/>
        <v>50</v>
      </c>
    </row>
    <row r="21" spans="1:10" x14ac:dyDescent="0.45">
      <c r="A21" s="21">
        <v>45747</v>
      </c>
      <c r="B21" s="22" t="s">
        <v>44</v>
      </c>
      <c r="C21" s="23" t="s">
        <v>29</v>
      </c>
      <c r="D21" s="23"/>
      <c r="E21" s="25"/>
      <c r="F21" s="25">
        <v>40</v>
      </c>
      <c r="G21" s="25"/>
      <c r="H21" s="25"/>
      <c r="I21" s="25"/>
      <c r="J21" s="24">
        <f t="shared" si="0"/>
        <v>40</v>
      </c>
    </row>
    <row r="22" spans="1:10" x14ac:dyDescent="0.45">
      <c r="A22" s="21">
        <v>45748</v>
      </c>
      <c r="B22" s="22" t="s">
        <v>45</v>
      </c>
      <c r="C22" s="23" t="s">
        <v>29</v>
      </c>
      <c r="D22" s="23"/>
      <c r="E22" s="25">
        <v>20</v>
      </c>
      <c r="F22" s="25"/>
      <c r="G22" s="25"/>
      <c r="H22" s="25"/>
      <c r="I22" s="25"/>
      <c r="J22" s="24">
        <f t="shared" si="0"/>
        <v>20</v>
      </c>
    </row>
    <row r="23" spans="1:10" x14ac:dyDescent="0.45">
      <c r="A23" s="21">
        <v>45771</v>
      </c>
      <c r="B23" s="22" t="s">
        <v>177</v>
      </c>
      <c r="C23" s="23" t="s">
        <v>29</v>
      </c>
      <c r="D23" s="23"/>
      <c r="E23" s="25">
        <v>25</v>
      </c>
      <c r="F23" s="25"/>
      <c r="G23" s="25"/>
      <c r="H23" s="25"/>
      <c r="I23" s="25"/>
      <c r="J23" s="24">
        <f t="shared" si="0"/>
        <v>25</v>
      </c>
    </row>
    <row r="24" spans="1:10" x14ac:dyDescent="0.45">
      <c r="A24" s="21">
        <v>45777</v>
      </c>
      <c r="B24" s="22" t="s">
        <v>180</v>
      </c>
      <c r="C24" s="23" t="s">
        <v>29</v>
      </c>
      <c r="D24" s="23"/>
      <c r="E24" s="25">
        <v>20</v>
      </c>
      <c r="F24" s="25"/>
      <c r="G24" s="25"/>
      <c r="H24" s="25"/>
      <c r="I24" s="25"/>
      <c r="J24" s="24">
        <f t="shared" si="0"/>
        <v>20</v>
      </c>
    </row>
    <row r="25" spans="1:10" x14ac:dyDescent="0.45">
      <c r="A25" s="21">
        <v>45778</v>
      </c>
      <c r="B25" s="22" t="s">
        <v>28</v>
      </c>
      <c r="C25" s="23" t="s">
        <v>29</v>
      </c>
      <c r="D25" s="23"/>
      <c r="E25" s="25"/>
      <c r="F25" s="25">
        <v>5</v>
      </c>
      <c r="G25" s="25"/>
      <c r="H25" s="25"/>
      <c r="I25" s="25"/>
      <c r="J25" s="24">
        <f t="shared" si="0"/>
        <v>5</v>
      </c>
    </row>
    <row r="26" spans="1:10" x14ac:dyDescent="0.45">
      <c r="A26" s="21">
        <v>45779</v>
      </c>
      <c r="B26" s="22" t="s">
        <v>46</v>
      </c>
      <c r="C26" s="23" t="s">
        <v>29</v>
      </c>
      <c r="D26" s="23"/>
      <c r="E26" s="25">
        <v>45</v>
      </c>
      <c r="F26" s="25"/>
      <c r="G26" s="25"/>
      <c r="H26" s="25"/>
      <c r="I26" s="25"/>
      <c r="J26" s="24">
        <f t="shared" si="0"/>
        <v>45</v>
      </c>
    </row>
    <row r="27" spans="1:10" x14ac:dyDescent="0.45">
      <c r="A27" s="21">
        <v>45804</v>
      </c>
      <c r="B27" s="22" t="s">
        <v>181</v>
      </c>
      <c r="C27" s="23" t="s">
        <v>29</v>
      </c>
      <c r="D27" s="23"/>
      <c r="E27" s="25">
        <v>25</v>
      </c>
      <c r="F27" s="25"/>
      <c r="G27" s="25"/>
      <c r="H27" s="25"/>
      <c r="I27" s="25"/>
      <c r="J27" s="24">
        <f t="shared" si="0"/>
        <v>25</v>
      </c>
    </row>
    <row r="28" spans="1:10" x14ac:dyDescent="0.45">
      <c r="A28" s="21">
        <v>45855</v>
      </c>
      <c r="B28" s="22" t="s">
        <v>182</v>
      </c>
      <c r="C28" s="23" t="s">
        <v>29</v>
      </c>
      <c r="D28" s="23"/>
      <c r="E28" s="25"/>
      <c r="F28" s="25">
        <v>408</v>
      </c>
      <c r="G28" s="25"/>
      <c r="H28" s="25"/>
      <c r="I28" s="25"/>
      <c r="J28" s="24">
        <f t="shared" si="0"/>
        <v>408</v>
      </c>
    </row>
    <row r="29" spans="1:10" x14ac:dyDescent="0.45">
      <c r="A29" s="21">
        <v>45866</v>
      </c>
      <c r="B29" s="22" t="s">
        <v>183</v>
      </c>
      <c r="C29" s="23" t="s">
        <v>29</v>
      </c>
      <c r="D29" s="23"/>
      <c r="E29" s="25"/>
      <c r="F29" s="25">
        <v>10</v>
      </c>
      <c r="G29" s="25"/>
      <c r="H29" s="25"/>
      <c r="I29" s="25"/>
      <c r="J29" s="24">
        <f t="shared" si="0"/>
        <v>10</v>
      </c>
    </row>
    <row r="30" spans="1:10" x14ac:dyDescent="0.45">
      <c r="A30" s="21"/>
      <c r="B30" s="22"/>
      <c r="C30" s="23"/>
      <c r="D30" s="23"/>
      <c r="E30" s="25"/>
      <c r="F30" s="25"/>
      <c r="G30" s="25"/>
      <c r="H30" s="25"/>
      <c r="I30" s="25"/>
      <c r="J30" s="24">
        <f t="shared" si="0"/>
        <v>0</v>
      </c>
    </row>
    <row r="31" spans="1:10" ht="14.65" thickBot="1" x14ac:dyDescent="0.5">
      <c r="E31" s="14">
        <f t="shared" ref="E31:J31" si="1">SUBTOTAL(9,E5:E30)</f>
        <v>355</v>
      </c>
      <c r="F31" s="14">
        <f t="shared" si="1"/>
        <v>1253</v>
      </c>
      <c r="G31" s="14">
        <f t="shared" si="1"/>
        <v>0</v>
      </c>
      <c r="H31" s="14">
        <f t="shared" si="1"/>
        <v>0</v>
      </c>
      <c r="I31" s="14">
        <f t="shared" si="1"/>
        <v>0</v>
      </c>
      <c r="J31" s="14">
        <f t="shared" si="1"/>
        <v>1608</v>
      </c>
    </row>
    <row r="32" spans="1:10" ht="14.65" thickTop="1" x14ac:dyDescent="0.45"/>
  </sheetData>
  <autoFilter ref="A4:J4" xr:uid="{00000000-0009-0000-0000-000001000000}"/>
  <pageMargins left="0.70866141732283472" right="0.70866141732283472" top="0.74803149606299213" bottom="0.74803149606299213" header="0.31496062992125984" footer="0.31496062992125984"/>
  <pageSetup paperSize="9" scale="90" orientation="landscape" horizontalDpi="4294967293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S37"/>
  <sheetViews>
    <sheetView workbookViewId="0">
      <selection activeCell="J8" sqref="J8"/>
    </sheetView>
  </sheetViews>
  <sheetFormatPr defaultRowHeight="14.25" x14ac:dyDescent="0.45"/>
  <cols>
    <col min="1" max="1" width="27.59765625" customWidth="1"/>
    <col min="2" max="2" width="61.59765625" bestFit="1" customWidth="1"/>
    <col min="3" max="3" width="30" bestFit="1" customWidth="1"/>
    <col min="4" max="6" width="20.33203125" style="12" hidden="1" customWidth="1"/>
    <col min="7" max="7" width="12.3984375" style="12" hidden="1" customWidth="1"/>
    <col min="8" max="8" width="15.86328125" style="12" bestFit="1" customWidth="1"/>
    <col min="9" max="9" width="16.9296875" style="12" bestFit="1" customWidth="1"/>
    <col min="10" max="10" width="16.9296875" style="12" customWidth="1"/>
    <col min="11" max="15" width="10.59765625" hidden="1" customWidth="1"/>
    <col min="16" max="16" width="11.73046875" bestFit="1" customWidth="1"/>
    <col min="17" max="17" width="10.59765625" bestFit="1" customWidth="1"/>
  </cols>
  <sheetData>
    <row r="1" spans="1:19" s="7" customFormat="1" ht="42.75" x14ac:dyDescent="0.45">
      <c r="A1" s="7" t="s">
        <v>47</v>
      </c>
      <c r="B1" s="7" t="s">
        <v>48</v>
      </c>
      <c r="C1" s="7" t="s">
        <v>49</v>
      </c>
      <c r="D1" s="13" t="s">
        <v>50</v>
      </c>
      <c r="E1" s="13" t="s">
        <v>51</v>
      </c>
      <c r="F1" s="13" t="s">
        <v>52</v>
      </c>
      <c r="G1" s="13" t="s">
        <v>53</v>
      </c>
      <c r="H1" s="13" t="s">
        <v>54</v>
      </c>
      <c r="I1" s="13" t="s">
        <v>55</v>
      </c>
      <c r="J1" s="13" t="s">
        <v>56</v>
      </c>
      <c r="K1" s="11" t="s">
        <v>57</v>
      </c>
      <c r="L1" s="11" t="s">
        <v>58</v>
      </c>
      <c r="M1" s="11" t="s">
        <v>59</v>
      </c>
      <c r="N1" s="11" t="s">
        <v>60</v>
      </c>
      <c r="O1" s="11" t="s">
        <v>61</v>
      </c>
      <c r="P1" s="6" t="s">
        <v>62</v>
      </c>
      <c r="Q1" s="6" t="s">
        <v>63</v>
      </c>
    </row>
    <row r="2" spans="1:19" x14ac:dyDescent="0.45">
      <c r="A2" t="s">
        <v>64</v>
      </c>
      <c r="B2" t="s">
        <v>65</v>
      </c>
      <c r="C2" s="10" t="s">
        <v>66</v>
      </c>
      <c r="D2" s="12" t="s">
        <v>67</v>
      </c>
      <c r="E2" s="12" t="s">
        <v>67</v>
      </c>
      <c r="F2" s="12" t="s">
        <v>67</v>
      </c>
      <c r="G2" s="12" t="s">
        <v>67</v>
      </c>
      <c r="H2" s="12" t="s">
        <v>67</v>
      </c>
      <c r="I2" s="12" t="s">
        <v>67</v>
      </c>
      <c r="J2" s="12" t="s">
        <v>67</v>
      </c>
      <c r="K2" s="1">
        <v>42482</v>
      </c>
      <c r="L2" s="1">
        <v>42872</v>
      </c>
      <c r="M2" s="1">
        <v>43197</v>
      </c>
      <c r="N2" s="1">
        <v>43724</v>
      </c>
      <c r="O2" s="1">
        <v>43943</v>
      </c>
      <c r="P2" s="38">
        <v>44470</v>
      </c>
      <c r="Q2" s="38">
        <v>44813</v>
      </c>
      <c r="S2" t="str">
        <f>CONCATENATE(C2,";",C3,";",C4,";",C7,";",C8,";",C9,";",C10,";",C11,";",C13,";",C14,";",C16,";",C17,";",C18,";",C20,";",C21,";",C23,";",C25,";+C26",";",C28,";")</f>
        <v>manofcharr@hotmail.com;derekstewart50@hotmail.com;stuartsmacbook@me.com;ianshand7@btinternet.com;bill.sutherland10@btinternet.com;jmgiff@tiscali.co.uk;neilfindlay@hotmail.com;dave.knowles@btinternet.com;dajohnstone59@btinternet.com;bert@tighdun.freeserve.co.uk;waltblack@sky.com;hermles030@gmail.com;elainefreeman@hotmail.com;jhlwatson@hotmail.com;neil.reid@talktalk.net ;J_wright316@hotmail.com;john.thilthorpe@btopenworld.com;+C26;paul.atkinson.whiteburn@gmail.com;</v>
      </c>
    </row>
    <row r="3" spans="1:19" x14ac:dyDescent="0.45">
      <c r="A3" t="s">
        <v>68</v>
      </c>
      <c r="B3" t="s">
        <v>69</v>
      </c>
      <c r="C3" s="10" t="s">
        <v>70</v>
      </c>
      <c r="D3" s="12" t="s">
        <v>67</v>
      </c>
      <c r="E3" s="12" t="s">
        <v>67</v>
      </c>
      <c r="F3" s="12" t="s">
        <v>67</v>
      </c>
      <c r="G3" s="12" t="s">
        <v>67</v>
      </c>
      <c r="H3" s="12" t="s">
        <v>67</v>
      </c>
      <c r="I3" s="12" t="s">
        <v>67</v>
      </c>
      <c r="J3" s="12" t="s">
        <v>67</v>
      </c>
      <c r="K3" s="1">
        <v>42493</v>
      </c>
      <c r="L3" s="1">
        <v>42857</v>
      </c>
      <c r="M3" s="1">
        <v>43220</v>
      </c>
      <c r="N3" s="1">
        <v>43585</v>
      </c>
      <c r="O3" s="1">
        <v>43951</v>
      </c>
      <c r="P3" s="38">
        <v>44316</v>
      </c>
      <c r="Q3" s="38">
        <v>44684</v>
      </c>
      <c r="S3" s="10" t="s">
        <v>71</v>
      </c>
    </row>
    <row r="4" spans="1:19" x14ac:dyDescent="0.45">
      <c r="A4" t="s">
        <v>72</v>
      </c>
      <c r="B4" t="s">
        <v>73</v>
      </c>
      <c r="C4" s="10" t="s">
        <v>74</v>
      </c>
      <c r="D4" s="12" t="s">
        <v>67</v>
      </c>
      <c r="E4" s="12" t="s">
        <v>67</v>
      </c>
      <c r="F4" s="12" t="s">
        <v>67</v>
      </c>
      <c r="G4" s="12" t="s">
        <v>67</v>
      </c>
      <c r="H4" s="12" t="s">
        <v>67</v>
      </c>
      <c r="I4" s="12" t="s">
        <v>67</v>
      </c>
      <c r="K4" s="1">
        <v>42482</v>
      </c>
      <c r="L4" s="1">
        <v>43101</v>
      </c>
      <c r="M4" s="1">
        <v>43221</v>
      </c>
      <c r="N4" s="1">
        <v>43728</v>
      </c>
      <c r="O4" s="38">
        <v>44263</v>
      </c>
      <c r="P4" s="38">
        <v>44652</v>
      </c>
      <c r="Q4" s="38"/>
    </row>
    <row r="5" spans="1:19" x14ac:dyDescent="0.45">
      <c r="A5" t="s">
        <v>75</v>
      </c>
      <c r="B5" t="s">
        <v>76</v>
      </c>
      <c r="C5" s="10" t="s">
        <v>77</v>
      </c>
      <c r="D5" s="12" t="s">
        <v>67</v>
      </c>
      <c r="E5" s="12" t="s">
        <v>67</v>
      </c>
      <c r="F5" s="12" t="s">
        <v>67</v>
      </c>
      <c r="G5" s="12" t="s">
        <v>67</v>
      </c>
      <c r="I5" s="12" t="s">
        <v>67</v>
      </c>
      <c r="J5" s="12" t="s">
        <v>67</v>
      </c>
      <c r="K5" s="1">
        <v>42482</v>
      </c>
      <c r="L5" s="1">
        <v>42835</v>
      </c>
      <c r="M5" s="1">
        <v>43197</v>
      </c>
      <c r="N5" s="1">
        <v>43600</v>
      </c>
      <c r="O5" s="38"/>
      <c r="P5" s="38">
        <v>44397</v>
      </c>
      <c r="Q5" s="38">
        <v>44670</v>
      </c>
    </row>
    <row r="6" spans="1:19" x14ac:dyDescent="0.45">
      <c r="A6" t="s">
        <v>78</v>
      </c>
      <c r="B6" t="s">
        <v>79</v>
      </c>
      <c r="C6" s="10" t="s">
        <v>80</v>
      </c>
      <c r="D6" s="12" t="s">
        <v>67</v>
      </c>
      <c r="E6" s="12" t="s">
        <v>67</v>
      </c>
      <c r="F6" s="12" t="s">
        <v>67</v>
      </c>
      <c r="G6" s="12" t="s">
        <v>67</v>
      </c>
      <c r="H6" s="12" t="s">
        <v>67</v>
      </c>
      <c r="I6" s="12" t="s">
        <v>67</v>
      </c>
      <c r="J6" s="12" t="s">
        <v>67</v>
      </c>
      <c r="K6" s="1">
        <v>42485</v>
      </c>
      <c r="L6" s="1">
        <v>42870</v>
      </c>
      <c r="M6" s="1">
        <v>43193</v>
      </c>
      <c r="N6" s="1">
        <v>43563</v>
      </c>
      <c r="O6" s="38">
        <v>43962</v>
      </c>
      <c r="P6" s="38">
        <v>44340</v>
      </c>
      <c r="Q6" s="38">
        <v>44685</v>
      </c>
    </row>
    <row r="7" spans="1:19" x14ac:dyDescent="0.45">
      <c r="A7" t="s">
        <v>81</v>
      </c>
      <c r="B7" t="s">
        <v>82</v>
      </c>
      <c r="C7" s="10" t="s">
        <v>83</v>
      </c>
      <c r="D7" s="12" t="s">
        <v>67</v>
      </c>
      <c r="E7" s="12" t="s">
        <v>67</v>
      </c>
      <c r="F7" s="12" t="s">
        <v>67</v>
      </c>
      <c r="G7" s="12" t="s">
        <v>67</v>
      </c>
      <c r="H7" s="12" t="s">
        <v>67</v>
      </c>
      <c r="I7" s="12" t="s">
        <v>67</v>
      </c>
      <c r="J7" s="12" t="s">
        <v>67</v>
      </c>
      <c r="K7" s="1">
        <v>42494</v>
      </c>
      <c r="L7" s="1">
        <v>42828</v>
      </c>
      <c r="M7" s="1">
        <v>43199</v>
      </c>
      <c r="N7" s="1">
        <v>43586</v>
      </c>
      <c r="O7" s="38">
        <v>44004</v>
      </c>
      <c r="P7" s="38">
        <v>44470</v>
      </c>
      <c r="Q7" s="38">
        <v>44767</v>
      </c>
    </row>
    <row r="8" spans="1:19" x14ac:dyDescent="0.45">
      <c r="A8" t="s">
        <v>84</v>
      </c>
      <c r="B8" t="s">
        <v>85</v>
      </c>
      <c r="C8" s="10" t="s">
        <v>86</v>
      </c>
      <c r="D8" s="12" t="s">
        <v>67</v>
      </c>
      <c r="E8" s="12" t="s">
        <v>67</v>
      </c>
      <c r="F8" s="12" t="s">
        <v>67</v>
      </c>
      <c r="G8" s="12" t="s">
        <v>67</v>
      </c>
      <c r="H8" s="12" t="s">
        <v>67</v>
      </c>
      <c r="I8" s="12" t="s">
        <v>67</v>
      </c>
      <c r="J8" s="12" t="s">
        <v>67</v>
      </c>
      <c r="K8" s="1">
        <v>42493</v>
      </c>
      <c r="L8" s="1">
        <v>42870</v>
      </c>
      <c r="M8" s="1">
        <v>43193</v>
      </c>
      <c r="N8" s="1">
        <v>43579</v>
      </c>
      <c r="O8" s="38">
        <v>44004</v>
      </c>
      <c r="P8" s="38">
        <v>44343</v>
      </c>
      <c r="Q8" s="38">
        <v>44767</v>
      </c>
    </row>
    <row r="9" spans="1:19" x14ac:dyDescent="0.45">
      <c r="A9" t="s">
        <v>87</v>
      </c>
      <c r="B9" t="s">
        <v>88</v>
      </c>
      <c r="C9" s="10" t="s">
        <v>89</v>
      </c>
      <c r="D9" s="12" t="s">
        <v>67</v>
      </c>
      <c r="E9" s="12" t="s">
        <v>67</v>
      </c>
      <c r="F9" s="12" t="s">
        <v>67</v>
      </c>
      <c r="G9" s="12" t="s">
        <v>67</v>
      </c>
      <c r="H9" s="12" t="s">
        <v>67</v>
      </c>
      <c r="I9" s="12" t="s">
        <v>67</v>
      </c>
      <c r="K9" s="1">
        <v>42482</v>
      </c>
      <c r="L9" s="1">
        <v>42947</v>
      </c>
      <c r="M9" s="1">
        <v>43197</v>
      </c>
      <c r="N9" s="1">
        <v>43557</v>
      </c>
      <c r="O9" s="38">
        <v>44004</v>
      </c>
      <c r="P9" s="38">
        <v>44459</v>
      </c>
      <c r="Q9" s="38"/>
    </row>
    <row r="10" spans="1:19" x14ac:dyDescent="0.45">
      <c r="A10" t="s">
        <v>90</v>
      </c>
      <c r="B10" t="s">
        <v>91</v>
      </c>
      <c r="C10" s="44" t="s">
        <v>92</v>
      </c>
      <c r="D10" s="12" t="s">
        <v>67</v>
      </c>
      <c r="E10" s="12" t="s">
        <v>67</v>
      </c>
      <c r="F10" s="12" t="s">
        <v>67</v>
      </c>
      <c r="G10" s="12" t="s">
        <v>67</v>
      </c>
      <c r="H10" s="12" t="s">
        <v>67</v>
      </c>
      <c r="I10" s="12" t="s">
        <v>67</v>
      </c>
      <c r="J10" s="12" t="s">
        <v>67</v>
      </c>
      <c r="K10" s="1">
        <v>42493</v>
      </c>
      <c r="L10" s="1">
        <v>42946</v>
      </c>
      <c r="M10" s="1">
        <v>43197</v>
      </c>
      <c r="N10" s="1">
        <v>43574</v>
      </c>
      <c r="O10" s="38">
        <v>44003</v>
      </c>
      <c r="P10" s="38">
        <v>44340</v>
      </c>
      <c r="Q10" s="38">
        <v>44767</v>
      </c>
    </row>
    <row r="11" spans="1:19" x14ac:dyDescent="0.45">
      <c r="A11" t="s">
        <v>93</v>
      </c>
      <c r="C11" s="10" t="s">
        <v>94</v>
      </c>
      <c r="D11" s="12" t="s">
        <v>67</v>
      </c>
      <c r="E11" s="12" t="s">
        <v>67</v>
      </c>
      <c r="F11" s="12" t="s">
        <v>67</v>
      </c>
      <c r="G11" s="12" t="s">
        <v>67</v>
      </c>
      <c r="H11" s="38" t="s">
        <v>67</v>
      </c>
      <c r="I11" s="38" t="s">
        <v>67</v>
      </c>
      <c r="J11" s="38" t="s">
        <v>67</v>
      </c>
      <c r="K11" s="1">
        <v>42487</v>
      </c>
      <c r="L11" s="1">
        <v>42872</v>
      </c>
      <c r="M11" s="1">
        <v>43197</v>
      </c>
      <c r="N11" s="1">
        <v>43580</v>
      </c>
      <c r="O11" s="38">
        <v>44012</v>
      </c>
      <c r="P11" s="38">
        <v>44340</v>
      </c>
      <c r="Q11" s="38">
        <v>44769</v>
      </c>
    </row>
    <row r="12" spans="1:19" x14ac:dyDescent="0.45">
      <c r="A12" t="s">
        <v>95</v>
      </c>
      <c r="C12" s="10"/>
      <c r="G12" s="12" t="s">
        <v>67</v>
      </c>
      <c r="H12" s="38" t="s">
        <v>67</v>
      </c>
      <c r="I12" s="38" t="s">
        <v>67</v>
      </c>
      <c r="J12" s="38" t="s">
        <v>67</v>
      </c>
      <c r="K12" s="1"/>
      <c r="L12" s="1"/>
      <c r="M12" s="1"/>
      <c r="N12" s="1">
        <v>43580</v>
      </c>
      <c r="O12" s="38">
        <v>44012</v>
      </c>
      <c r="P12" s="38">
        <v>44340</v>
      </c>
      <c r="Q12" s="38">
        <v>44769</v>
      </c>
    </row>
    <row r="13" spans="1:19" x14ac:dyDescent="0.45">
      <c r="A13" t="s">
        <v>96</v>
      </c>
      <c r="C13" s="10" t="s">
        <v>97</v>
      </c>
      <c r="D13" s="12" t="s">
        <v>67</v>
      </c>
      <c r="E13" s="12" t="s">
        <v>67</v>
      </c>
      <c r="F13" s="12" t="s">
        <v>67</v>
      </c>
      <c r="G13" s="12" t="s">
        <v>67</v>
      </c>
      <c r="H13" s="12" t="s">
        <v>67</v>
      </c>
      <c r="I13" s="12" t="s">
        <v>67</v>
      </c>
      <c r="J13" s="12" t="s">
        <v>67</v>
      </c>
      <c r="K13" s="1">
        <v>42485</v>
      </c>
      <c r="L13" s="1" t="s">
        <v>98</v>
      </c>
      <c r="M13" s="1">
        <v>43193</v>
      </c>
      <c r="N13" s="1">
        <v>43579</v>
      </c>
      <c r="O13" s="38">
        <v>44004</v>
      </c>
      <c r="P13" s="38">
        <v>44340</v>
      </c>
      <c r="Q13" s="38">
        <v>44767</v>
      </c>
    </row>
    <row r="14" spans="1:19" x14ac:dyDescent="0.45">
      <c r="A14" t="s">
        <v>99</v>
      </c>
      <c r="C14" s="10" t="s">
        <v>100</v>
      </c>
      <c r="D14" s="12" t="s">
        <v>67</v>
      </c>
      <c r="E14" s="12" t="s">
        <v>67</v>
      </c>
      <c r="F14" s="12" t="s">
        <v>67</v>
      </c>
      <c r="G14" s="12" t="s">
        <v>67</v>
      </c>
      <c r="H14" s="12" t="s">
        <v>101</v>
      </c>
      <c r="K14" s="1">
        <v>42487</v>
      </c>
      <c r="L14" s="1">
        <v>42871</v>
      </c>
      <c r="M14" s="1">
        <v>43201</v>
      </c>
      <c r="N14" s="1">
        <v>43585</v>
      </c>
      <c r="O14" s="38"/>
      <c r="P14" s="38"/>
      <c r="Q14" s="38"/>
    </row>
    <row r="15" spans="1:19" hidden="1" x14ac:dyDescent="0.45">
      <c r="A15" t="s">
        <v>102</v>
      </c>
      <c r="B15" t="s">
        <v>103</v>
      </c>
      <c r="C15" s="10" t="s">
        <v>104</v>
      </c>
      <c r="D15" s="12" t="s">
        <v>67</v>
      </c>
      <c r="E15" s="12" t="s">
        <v>101</v>
      </c>
      <c r="G15" s="12" t="s">
        <v>101</v>
      </c>
      <c r="H15" s="12" t="s">
        <v>101</v>
      </c>
      <c r="I15" s="12" t="s">
        <v>67</v>
      </c>
      <c r="J15" s="12" t="s">
        <v>105</v>
      </c>
      <c r="K15" s="1">
        <v>42488</v>
      </c>
      <c r="L15" s="1"/>
      <c r="M15" s="1"/>
      <c r="N15" s="1"/>
      <c r="O15" s="38"/>
      <c r="P15" s="38">
        <v>44341</v>
      </c>
      <c r="Q15" s="38"/>
    </row>
    <row r="16" spans="1:19" x14ac:dyDescent="0.45">
      <c r="A16" t="s">
        <v>106</v>
      </c>
      <c r="B16" t="s">
        <v>107</v>
      </c>
      <c r="C16" s="10" t="s">
        <v>108</v>
      </c>
      <c r="D16" s="12" t="s">
        <v>67</v>
      </c>
      <c r="E16" s="12" t="s">
        <v>67</v>
      </c>
      <c r="F16" s="12" t="s">
        <v>67</v>
      </c>
      <c r="G16" s="12" t="s">
        <v>67</v>
      </c>
      <c r="H16" s="12" t="s">
        <v>101</v>
      </c>
      <c r="I16" s="12" t="s">
        <v>67</v>
      </c>
      <c r="K16" s="1">
        <v>42513</v>
      </c>
      <c r="L16" s="1">
        <v>42931</v>
      </c>
      <c r="M16" s="1">
        <v>43374</v>
      </c>
      <c r="N16" s="1">
        <v>43602</v>
      </c>
      <c r="O16" s="38"/>
      <c r="P16" s="38">
        <v>44361</v>
      </c>
      <c r="Q16" s="38"/>
    </row>
    <row r="17" spans="1:17" x14ac:dyDescent="0.45">
      <c r="A17" t="s">
        <v>109</v>
      </c>
      <c r="B17" t="s">
        <v>110</v>
      </c>
      <c r="C17" s="10" t="s">
        <v>111</v>
      </c>
      <c r="D17" s="12" t="s">
        <v>67</v>
      </c>
      <c r="E17" s="12" t="s">
        <v>67</v>
      </c>
      <c r="F17" s="12" t="s">
        <v>67</v>
      </c>
      <c r="G17" s="12" t="s">
        <v>67</v>
      </c>
      <c r="H17" s="12" t="s">
        <v>101</v>
      </c>
      <c r="I17" s="12" t="s">
        <v>67</v>
      </c>
      <c r="J17" s="12" t="s">
        <v>67</v>
      </c>
      <c r="K17" s="1">
        <v>42521</v>
      </c>
      <c r="L17" s="1">
        <v>42835</v>
      </c>
      <c r="M17" s="1">
        <v>43197</v>
      </c>
      <c r="N17" s="1">
        <v>43750</v>
      </c>
      <c r="O17" s="38"/>
      <c r="P17" s="38"/>
      <c r="Q17" s="38">
        <v>44820</v>
      </c>
    </row>
    <row r="18" spans="1:17" x14ac:dyDescent="0.45">
      <c r="A18" t="s">
        <v>112</v>
      </c>
      <c r="C18" s="10" t="s">
        <v>113</v>
      </c>
      <c r="D18" s="12" t="s">
        <v>67</v>
      </c>
      <c r="E18" s="12" t="s">
        <v>67</v>
      </c>
      <c r="F18" s="12" t="s">
        <v>67</v>
      </c>
      <c r="G18" s="12" t="s">
        <v>67</v>
      </c>
      <c r="H18" s="12" t="s">
        <v>67</v>
      </c>
      <c r="I18" s="12" t="s">
        <v>67</v>
      </c>
      <c r="J18" s="12" t="s">
        <v>67</v>
      </c>
      <c r="K18" s="1">
        <v>42482</v>
      </c>
      <c r="L18" s="1">
        <v>42872</v>
      </c>
      <c r="M18" s="1">
        <v>43197</v>
      </c>
      <c r="N18" s="1">
        <v>43724</v>
      </c>
      <c r="O18" s="1">
        <v>43943</v>
      </c>
      <c r="P18" s="38">
        <v>44470</v>
      </c>
      <c r="Q18" s="38">
        <v>44813</v>
      </c>
    </row>
    <row r="19" spans="1:17" hidden="1" x14ac:dyDescent="0.45">
      <c r="A19" t="s">
        <v>114</v>
      </c>
      <c r="C19" s="10"/>
      <c r="D19" s="12" t="s">
        <v>67</v>
      </c>
      <c r="E19" s="12" t="s">
        <v>101</v>
      </c>
      <c r="F19" s="12" t="s">
        <v>101</v>
      </c>
      <c r="H19" s="12" t="s">
        <v>101</v>
      </c>
      <c r="K19" s="1"/>
      <c r="L19" s="1"/>
      <c r="M19" s="1"/>
      <c r="N19" s="1"/>
      <c r="O19" s="1"/>
      <c r="P19" s="38"/>
      <c r="Q19" s="38"/>
    </row>
    <row r="20" spans="1:17" x14ac:dyDescent="0.45">
      <c r="A20" t="s">
        <v>115</v>
      </c>
      <c r="B20" t="s">
        <v>116</v>
      </c>
      <c r="C20" s="10" t="s">
        <v>117</v>
      </c>
      <c r="D20" s="12" t="s">
        <v>67</v>
      </c>
      <c r="E20" s="12" t="s">
        <v>67</v>
      </c>
      <c r="F20" s="12" t="s">
        <v>67</v>
      </c>
      <c r="G20" s="12" t="s">
        <v>67</v>
      </c>
      <c r="H20" s="12" t="s">
        <v>67</v>
      </c>
      <c r="I20" s="12" t="s">
        <v>67</v>
      </c>
      <c r="J20" s="12" t="s">
        <v>67</v>
      </c>
      <c r="K20" s="1">
        <v>42521</v>
      </c>
      <c r="L20" s="1">
        <v>42872</v>
      </c>
      <c r="M20" s="1">
        <v>43262</v>
      </c>
      <c r="N20" s="1">
        <v>43615</v>
      </c>
      <c r="O20" s="38">
        <v>44005</v>
      </c>
      <c r="P20" s="38">
        <v>44340</v>
      </c>
      <c r="Q20" s="38">
        <v>44768</v>
      </c>
    </row>
    <row r="21" spans="1:17" x14ac:dyDescent="0.45">
      <c r="A21" t="s">
        <v>118</v>
      </c>
      <c r="B21" t="s">
        <v>119</v>
      </c>
      <c r="C21" s="10" t="s">
        <v>120</v>
      </c>
      <c r="D21" s="12" t="s">
        <v>67</v>
      </c>
      <c r="E21" s="12" t="s">
        <v>67</v>
      </c>
      <c r="F21" s="12" t="s">
        <v>67</v>
      </c>
      <c r="H21" s="12" t="s">
        <v>67</v>
      </c>
      <c r="I21" s="12" t="s">
        <v>67</v>
      </c>
      <c r="J21" s="12" t="s">
        <v>67</v>
      </c>
      <c r="K21" s="1">
        <v>42530</v>
      </c>
      <c r="L21" s="1"/>
      <c r="M21" s="1">
        <v>43197</v>
      </c>
      <c r="N21" s="1"/>
      <c r="O21" s="38">
        <v>44258</v>
      </c>
      <c r="P21" s="38">
        <v>44670</v>
      </c>
      <c r="Q21" s="38">
        <v>44820</v>
      </c>
    </row>
    <row r="22" spans="1:17" x14ac:dyDescent="0.45">
      <c r="A22" t="s">
        <v>121</v>
      </c>
      <c r="D22" s="12" t="s">
        <v>67</v>
      </c>
      <c r="E22" s="12" t="s">
        <v>67</v>
      </c>
      <c r="H22" s="12" t="s">
        <v>101</v>
      </c>
      <c r="K22" s="1">
        <v>42548</v>
      </c>
      <c r="L22" s="1">
        <v>42835</v>
      </c>
      <c r="M22" s="1"/>
      <c r="N22" s="1"/>
      <c r="O22" s="38"/>
      <c r="P22" s="38"/>
      <c r="Q22" s="38"/>
    </row>
    <row r="23" spans="1:17" x14ac:dyDescent="0.45">
      <c r="A23" t="s">
        <v>122</v>
      </c>
      <c r="B23" t="s">
        <v>123</v>
      </c>
      <c r="C23" s="10" t="s">
        <v>124</v>
      </c>
      <c r="D23" s="12" t="s">
        <v>67</v>
      </c>
      <c r="E23" s="12" t="s">
        <v>67</v>
      </c>
      <c r="F23" s="12" t="s">
        <v>67</v>
      </c>
      <c r="G23" s="12" t="s">
        <v>67</v>
      </c>
      <c r="H23" s="12" t="s">
        <v>67</v>
      </c>
      <c r="J23" s="12" t="s">
        <v>67</v>
      </c>
      <c r="K23" s="1">
        <v>42584</v>
      </c>
      <c r="L23" s="1">
        <v>42916</v>
      </c>
      <c r="M23" s="1">
        <v>43374</v>
      </c>
      <c r="N23" s="1">
        <v>43724</v>
      </c>
      <c r="O23" s="38">
        <v>43973</v>
      </c>
      <c r="P23" s="38"/>
      <c r="Q23" s="38"/>
    </row>
    <row r="24" spans="1:17" x14ac:dyDescent="0.45">
      <c r="A24" t="s">
        <v>125</v>
      </c>
      <c r="D24" s="12" t="s">
        <v>67</v>
      </c>
      <c r="E24" s="12" t="s">
        <v>67</v>
      </c>
      <c r="F24" s="12" t="s">
        <v>67</v>
      </c>
      <c r="G24" s="12" t="s">
        <v>67</v>
      </c>
      <c r="H24" s="12" t="s">
        <v>67</v>
      </c>
      <c r="I24" s="12" t="s">
        <v>67</v>
      </c>
      <c r="J24" s="12" t="s">
        <v>67</v>
      </c>
      <c r="K24" s="1">
        <v>42620</v>
      </c>
      <c r="L24" s="21">
        <v>43010</v>
      </c>
      <c r="M24" s="1">
        <v>43197</v>
      </c>
      <c r="N24" s="1">
        <v>43600</v>
      </c>
      <c r="O24" s="38">
        <v>43943</v>
      </c>
      <c r="P24" s="38">
        <v>44397</v>
      </c>
      <c r="Q24" s="38">
        <v>44820</v>
      </c>
    </row>
    <row r="25" spans="1:17" x14ac:dyDescent="0.45">
      <c r="A25" t="s">
        <v>126</v>
      </c>
      <c r="B25" t="s">
        <v>127</v>
      </c>
      <c r="C25" s="10" t="s">
        <v>128</v>
      </c>
      <c r="D25" s="12" t="s">
        <v>67</v>
      </c>
      <c r="E25" s="12" t="s">
        <v>67</v>
      </c>
      <c r="F25" s="12" t="s">
        <v>67</v>
      </c>
      <c r="G25" s="12" t="s">
        <v>101</v>
      </c>
      <c r="H25" s="12" t="s">
        <v>101</v>
      </c>
      <c r="I25" s="12" t="s">
        <v>101</v>
      </c>
      <c r="K25" s="1">
        <v>42674</v>
      </c>
      <c r="L25" s="1">
        <v>42835</v>
      </c>
      <c r="M25" s="1">
        <v>43197</v>
      </c>
      <c r="N25" s="1"/>
      <c r="O25" s="38"/>
      <c r="P25" s="38"/>
      <c r="Q25" s="38"/>
    </row>
    <row r="26" spans="1:17" x14ac:dyDescent="0.45">
      <c r="A26" t="s">
        <v>129</v>
      </c>
      <c r="C26" s="10" t="s">
        <v>130</v>
      </c>
      <c r="D26" s="12" t="s">
        <v>101</v>
      </c>
      <c r="E26" s="12" t="s">
        <v>67</v>
      </c>
      <c r="F26" s="12" t="s">
        <v>67</v>
      </c>
      <c r="G26" s="12" t="s">
        <v>67</v>
      </c>
      <c r="H26" s="12" t="s">
        <v>67</v>
      </c>
      <c r="I26" s="12" t="s">
        <v>67</v>
      </c>
      <c r="L26" s="1">
        <v>42828</v>
      </c>
      <c r="M26" s="1">
        <v>43197</v>
      </c>
      <c r="N26" s="1">
        <v>43601</v>
      </c>
      <c r="O26" s="38">
        <v>44004</v>
      </c>
      <c r="P26" s="38">
        <v>44371</v>
      </c>
      <c r="Q26" s="38"/>
    </row>
    <row r="27" spans="1:17" x14ac:dyDescent="0.45">
      <c r="A27" t="s">
        <v>131</v>
      </c>
      <c r="D27" s="12" t="s">
        <v>101</v>
      </c>
      <c r="E27" s="12" t="s">
        <v>67</v>
      </c>
      <c r="G27" s="12" t="s">
        <v>101</v>
      </c>
      <c r="H27" s="12" t="s">
        <v>101</v>
      </c>
      <c r="I27" s="12" t="s">
        <v>101</v>
      </c>
      <c r="L27" s="1">
        <v>43120</v>
      </c>
      <c r="M27" s="1"/>
      <c r="N27" s="1"/>
      <c r="O27" s="38"/>
      <c r="P27" s="38"/>
      <c r="Q27" s="38"/>
    </row>
    <row r="28" spans="1:17" x14ac:dyDescent="0.45">
      <c r="A28" t="s">
        <v>132</v>
      </c>
      <c r="B28" t="s">
        <v>133</v>
      </c>
      <c r="C28" s="10" t="s">
        <v>134</v>
      </c>
      <c r="D28" s="12" t="s">
        <v>101</v>
      </c>
      <c r="E28" s="12" t="s">
        <v>101</v>
      </c>
      <c r="F28" s="12" t="s">
        <v>67</v>
      </c>
      <c r="G28" s="12" t="s">
        <v>67</v>
      </c>
      <c r="H28" s="12" t="s">
        <v>67</v>
      </c>
      <c r="I28" s="12" t="s">
        <v>67</v>
      </c>
      <c r="L28" s="1"/>
      <c r="M28" s="1">
        <v>43197</v>
      </c>
      <c r="N28" s="1">
        <v>43580</v>
      </c>
      <c r="O28" s="38"/>
      <c r="P28" s="38">
        <v>44512</v>
      </c>
      <c r="Q28" s="38"/>
    </row>
    <row r="29" spans="1:17" x14ac:dyDescent="0.45">
      <c r="A29" t="s">
        <v>135</v>
      </c>
      <c r="B29" t="s">
        <v>136</v>
      </c>
      <c r="F29" s="12" t="s">
        <v>67</v>
      </c>
      <c r="G29" s="12" t="s">
        <v>67</v>
      </c>
      <c r="H29" s="12" t="s">
        <v>67</v>
      </c>
      <c r="I29" s="12" t="s">
        <v>67</v>
      </c>
      <c r="J29" s="12" t="s">
        <v>67</v>
      </c>
      <c r="M29" s="1">
        <v>43195</v>
      </c>
      <c r="N29" s="1">
        <v>43724</v>
      </c>
      <c r="O29" s="38">
        <v>43943</v>
      </c>
      <c r="P29" s="38">
        <v>44470</v>
      </c>
      <c r="Q29" s="38">
        <v>44813</v>
      </c>
    </row>
    <row r="30" spans="1:17" x14ac:dyDescent="0.45">
      <c r="A30" t="s">
        <v>137</v>
      </c>
      <c r="C30" s="10" t="s">
        <v>138</v>
      </c>
      <c r="G30" s="12" t="s">
        <v>67</v>
      </c>
      <c r="H30" s="12" t="s">
        <v>67</v>
      </c>
      <c r="I30" s="12" t="s">
        <v>67</v>
      </c>
      <c r="J30" s="12" t="s">
        <v>67</v>
      </c>
      <c r="M30" s="1"/>
      <c r="N30" s="1">
        <v>43600</v>
      </c>
      <c r="O30" s="38">
        <v>43948</v>
      </c>
      <c r="P30" s="38">
        <v>44303</v>
      </c>
      <c r="Q30" s="38">
        <v>44670</v>
      </c>
    </row>
    <row r="31" spans="1:17" x14ac:dyDescent="0.45">
      <c r="A31" t="s">
        <v>139</v>
      </c>
      <c r="G31" s="12" t="s">
        <v>67</v>
      </c>
      <c r="H31" s="12" t="s">
        <v>67</v>
      </c>
      <c r="I31" s="12" t="s">
        <v>101</v>
      </c>
      <c r="M31" s="1"/>
      <c r="N31" s="1">
        <v>43600</v>
      </c>
      <c r="O31" s="38"/>
      <c r="P31" s="38"/>
    </row>
    <row r="32" spans="1:17" x14ac:dyDescent="0.45">
      <c r="A32" t="s">
        <v>140</v>
      </c>
      <c r="H32" s="12" t="s">
        <v>101</v>
      </c>
      <c r="I32" s="12" t="s">
        <v>101</v>
      </c>
      <c r="J32" s="12" t="s">
        <v>67</v>
      </c>
      <c r="M32" s="1"/>
      <c r="N32" s="1"/>
      <c r="Q32" s="38">
        <v>44820</v>
      </c>
    </row>
    <row r="33" spans="1:17" x14ac:dyDescent="0.45">
      <c r="A33" t="s">
        <v>141</v>
      </c>
      <c r="J33" s="12" t="s">
        <v>67</v>
      </c>
      <c r="M33" s="1"/>
      <c r="N33" s="1"/>
      <c r="Q33" s="38">
        <v>44820</v>
      </c>
    </row>
    <row r="34" spans="1:17" x14ac:dyDescent="0.45">
      <c r="A34" t="s">
        <v>142</v>
      </c>
      <c r="J34" s="12" t="s">
        <v>67</v>
      </c>
      <c r="M34" s="1"/>
      <c r="N34" s="1"/>
      <c r="Q34" s="38"/>
    </row>
    <row r="35" spans="1:17" x14ac:dyDescent="0.45">
      <c r="M35" s="1"/>
      <c r="N35" s="1"/>
    </row>
    <row r="36" spans="1:17" x14ac:dyDescent="0.45">
      <c r="C36" s="27" t="s">
        <v>143</v>
      </c>
      <c r="G36" s="12">
        <v>24</v>
      </c>
      <c r="H36" s="12">
        <v>21</v>
      </c>
      <c r="I36" s="12">
        <v>21</v>
      </c>
      <c r="J36" s="12">
        <v>21</v>
      </c>
      <c r="K36" s="16">
        <f>COUNT(K2:K29)</f>
        <v>22</v>
      </c>
      <c r="L36" s="16">
        <f>COUNT(L2:L29)</f>
        <v>21</v>
      </c>
      <c r="M36" s="16">
        <f>COUNT(M2:M29)</f>
        <v>23</v>
      </c>
      <c r="N36" s="37"/>
    </row>
    <row r="37" spans="1:17" x14ac:dyDescent="0.45">
      <c r="C37" s="10"/>
    </row>
  </sheetData>
  <autoFilter ref="A1:Q31" xr:uid="{00000000-0001-0000-0400-000000000000}"/>
  <hyperlinks>
    <hyperlink ref="C2" r:id="rId1" xr:uid="{00000000-0004-0000-0400-000000000000}"/>
    <hyperlink ref="C3" r:id="rId2" xr:uid="{00000000-0004-0000-0400-000001000000}"/>
    <hyperlink ref="C4" r:id="rId3" xr:uid="{00000000-0004-0000-0400-000002000000}"/>
    <hyperlink ref="C5" r:id="rId4" xr:uid="{00000000-0004-0000-0400-000003000000}"/>
    <hyperlink ref="C6" r:id="rId5" xr:uid="{00000000-0004-0000-0400-000004000000}"/>
    <hyperlink ref="C7" r:id="rId6" xr:uid="{00000000-0004-0000-0400-000005000000}"/>
    <hyperlink ref="C9" r:id="rId7" xr:uid="{00000000-0004-0000-0400-000006000000}"/>
    <hyperlink ref="C10" r:id="rId8" xr:uid="{00000000-0004-0000-0400-000007000000}"/>
    <hyperlink ref="C8" r:id="rId9" xr:uid="{00000000-0004-0000-0400-000008000000}"/>
    <hyperlink ref="C17" r:id="rId10" xr:uid="{00000000-0004-0000-0400-000009000000}"/>
    <hyperlink ref="C13" r:id="rId11" xr:uid="{00000000-0004-0000-0400-00000A000000}"/>
    <hyperlink ref="C11" r:id="rId12" xr:uid="{00000000-0004-0000-0400-00000B000000}"/>
    <hyperlink ref="C14" r:id="rId13" xr:uid="{00000000-0004-0000-0400-00000C000000}"/>
    <hyperlink ref="C21" r:id="rId14" xr:uid="{00000000-0004-0000-0400-00000D000000}"/>
    <hyperlink ref="C20" r:id="rId15" xr:uid="{00000000-0004-0000-0400-00000E000000}"/>
    <hyperlink ref="C15" r:id="rId16" xr:uid="{00000000-0004-0000-0400-00000F000000}"/>
    <hyperlink ref="C23" r:id="rId17" xr:uid="{00000000-0004-0000-0400-000010000000}"/>
    <hyperlink ref="C28" r:id="rId18" xr:uid="{00000000-0004-0000-0400-000011000000}"/>
    <hyperlink ref="C26" r:id="rId19" xr:uid="{5BB71900-80DB-4735-B64A-98018684C241}"/>
    <hyperlink ref="C18" r:id="rId20" xr:uid="{831ECD0C-CC6C-4A84-9A36-4AB0B23431AB}"/>
    <hyperlink ref="C30" r:id="rId21" xr:uid="{62C92486-CF37-4236-B667-D3DD4BCF3BE6}"/>
    <hyperlink ref="C16" r:id="rId22" xr:uid="{6EA73A22-D6BD-294B-BB16-0E3ED129DBF3}"/>
    <hyperlink ref="S3" r:id="rId23" display="manofcharr@hotmail.com;stuartsmacbook@me.com;ianshand7@btinternet.com;bill.sutherland10@btinternet.com;jmgiff@tiscali.co.uk;neilfindlay@hotmail.com;dave.knowles@btinternet.com;dajohnstone59@btinternet.com;bert@tighdun.freeserve.co.uk;waltblack@sky.com;hermles030@gmail.com;elainefreeman@hotmail.com;jhlwatson@hotmail.com;neil.reid@talktalk.net ;J_wright316@hotmail.com;john.thilthorpe@btopenworld.com;+C26;paul.atkinson.whiteburn@gmail.com;" xr:uid="{FAE24BEB-F7FC-450A-B9C2-A2DCD657F55D}"/>
  </hyperlinks>
  <pageMargins left="0.70866141732283472" right="0.70866141732283472" top="0.74803149606299213" bottom="0.74803149606299213" header="0.31496062992125984" footer="0.31496062992125984"/>
  <pageSetup scale="72" orientation="landscape" horizontalDpi="300" verticalDpi="300" r:id="rId24"/>
  <legacyDrawing r:id="rId2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"/>
  <sheetViews>
    <sheetView zoomScaleNormal="100" workbookViewId="0">
      <selection activeCell="A12" sqref="A12:XFD13"/>
    </sheetView>
  </sheetViews>
  <sheetFormatPr defaultRowHeight="14.25" x14ac:dyDescent="0.45"/>
  <cols>
    <col min="1" max="1" width="16.265625" style="1" customWidth="1"/>
    <col min="2" max="2" width="32.3984375" style="3" bestFit="1" customWidth="1"/>
    <col min="3" max="3" width="26.33203125" bestFit="1" customWidth="1"/>
    <col min="4" max="4" width="2.9296875" customWidth="1"/>
    <col min="5" max="5" width="8.59765625" customWidth="1"/>
    <col min="6" max="6" width="11.73046875" style="2" customWidth="1"/>
    <col min="7" max="7" width="12.1328125" style="2" bestFit="1" customWidth="1"/>
    <col min="8" max="8" width="12.1328125" style="2" customWidth="1"/>
    <col min="9" max="9" width="9.796875" style="2" bestFit="1" customWidth="1"/>
    <col min="10" max="10" width="14.1328125" style="2" customWidth="1"/>
    <col min="11" max="11" width="9.1328125" style="70" customWidth="1"/>
  </cols>
  <sheetData>
    <row r="1" spans="1:11" x14ac:dyDescent="0.45">
      <c r="A1" s="4" t="s">
        <v>19</v>
      </c>
    </row>
    <row r="2" spans="1:11" x14ac:dyDescent="0.45">
      <c r="A2" s="4" t="s">
        <v>8</v>
      </c>
    </row>
    <row r="4" spans="1:11" s="7" customFormat="1" x14ac:dyDescent="0.45">
      <c r="A4" s="5" t="s">
        <v>21</v>
      </c>
      <c r="B4" s="6" t="s">
        <v>22</v>
      </c>
      <c r="C4" s="7" t="s">
        <v>144</v>
      </c>
      <c r="E4" s="8" t="s">
        <v>145</v>
      </c>
      <c r="F4" s="15" t="s">
        <v>9</v>
      </c>
      <c r="G4" s="15" t="s">
        <v>10</v>
      </c>
      <c r="H4" s="15" t="s">
        <v>11</v>
      </c>
      <c r="I4" s="15" t="s">
        <v>7</v>
      </c>
      <c r="J4" s="15" t="s">
        <v>27</v>
      </c>
      <c r="K4" s="71" t="s">
        <v>195</v>
      </c>
    </row>
    <row r="5" spans="1:11" x14ac:dyDescent="0.45">
      <c r="A5" s="1">
        <v>45549</v>
      </c>
      <c r="B5" s="3" t="s">
        <v>146</v>
      </c>
      <c r="C5" t="s">
        <v>147</v>
      </c>
      <c r="G5" s="2">
        <v>15</v>
      </c>
      <c r="J5" s="9">
        <f t="shared" ref="J5:J11" si="0">SUM(E5:I5)</f>
        <v>15</v>
      </c>
      <c r="K5" s="70">
        <v>1</v>
      </c>
    </row>
    <row r="6" spans="1:11" x14ac:dyDescent="0.45">
      <c r="A6" s="1">
        <v>45736</v>
      </c>
      <c r="B6" s="3" t="s">
        <v>148</v>
      </c>
      <c r="C6" t="s">
        <v>40</v>
      </c>
      <c r="I6" s="2">
        <v>322.8</v>
      </c>
      <c r="J6" s="9">
        <f t="shared" si="0"/>
        <v>322.8</v>
      </c>
      <c r="K6" s="70">
        <v>2</v>
      </c>
    </row>
    <row r="7" spans="1:11" x14ac:dyDescent="0.45">
      <c r="A7" s="1">
        <v>45811</v>
      </c>
      <c r="B7" s="3" t="s">
        <v>194</v>
      </c>
      <c r="C7" t="s">
        <v>40</v>
      </c>
      <c r="F7" s="2">
        <v>525.12</v>
      </c>
      <c r="J7" s="9">
        <f t="shared" si="0"/>
        <v>525.12</v>
      </c>
      <c r="K7" s="70">
        <v>3</v>
      </c>
    </row>
    <row r="8" spans="1:11" x14ac:dyDescent="0.45">
      <c r="A8" s="1">
        <v>45781</v>
      </c>
      <c r="B8" s="3" t="s">
        <v>188</v>
      </c>
      <c r="G8" s="2">
        <v>59.39</v>
      </c>
      <c r="J8" s="9">
        <f t="shared" si="0"/>
        <v>59.39</v>
      </c>
      <c r="K8" s="70">
        <v>4</v>
      </c>
    </row>
    <row r="9" spans="1:11" x14ac:dyDescent="0.45">
      <c r="B9" s="3" t="s">
        <v>189</v>
      </c>
      <c r="G9" s="2">
        <v>24.99</v>
      </c>
      <c r="J9" s="9">
        <f t="shared" si="0"/>
        <v>24.99</v>
      </c>
      <c r="K9" s="70">
        <v>5</v>
      </c>
    </row>
    <row r="10" spans="1:11" x14ac:dyDescent="0.45">
      <c r="A10" s="1">
        <v>45811</v>
      </c>
      <c r="B10" s="3" t="s">
        <v>190</v>
      </c>
      <c r="G10" s="2">
        <v>58.65</v>
      </c>
      <c r="J10" s="9">
        <f t="shared" si="0"/>
        <v>58.65</v>
      </c>
      <c r="K10" s="70">
        <v>6</v>
      </c>
    </row>
    <row r="11" spans="1:11" x14ac:dyDescent="0.45">
      <c r="A11" s="1">
        <v>45862</v>
      </c>
      <c r="B11" s="3" t="s">
        <v>191</v>
      </c>
      <c r="G11" s="2">
        <v>18</v>
      </c>
      <c r="J11" s="9">
        <f t="shared" si="0"/>
        <v>18</v>
      </c>
      <c r="K11" s="70">
        <v>7</v>
      </c>
    </row>
    <row r="12" spans="1:11" ht="14.65" thickBot="1" x14ac:dyDescent="0.5">
      <c r="E12" s="14">
        <f t="shared" ref="E12:J12" si="1">SUM(E5:E11)</f>
        <v>0</v>
      </c>
      <c r="F12" s="14">
        <f t="shared" si="1"/>
        <v>525.12</v>
      </c>
      <c r="G12" s="14">
        <f t="shared" si="1"/>
        <v>176.03</v>
      </c>
      <c r="H12" s="14">
        <f t="shared" si="1"/>
        <v>0</v>
      </c>
      <c r="I12" s="14">
        <f t="shared" si="1"/>
        <v>322.8</v>
      </c>
      <c r="J12" s="14">
        <f t="shared" si="1"/>
        <v>1023.95</v>
      </c>
    </row>
    <row r="13" spans="1:11" ht="14.65" thickTop="1" x14ac:dyDescent="0.45"/>
  </sheetData>
  <pageMargins left="0.70866141732283472" right="0.70866141732283472" top="0.74803149606299213" bottom="0.74803149606299213" header="0.31496062992125984" footer="0.31496062992125984"/>
  <pageSetup scale="83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D5D25-B7F5-4185-9331-A45CC9A0011E}">
  <sheetPr>
    <pageSetUpPr fitToPage="1"/>
  </sheetPr>
  <dimension ref="A1:V39"/>
  <sheetViews>
    <sheetView topLeftCell="A19" zoomScaleNormal="100" workbookViewId="0">
      <selection activeCell="L38" sqref="L38"/>
    </sheetView>
  </sheetViews>
  <sheetFormatPr defaultRowHeight="14.25" outlineLevelCol="1" x14ac:dyDescent="0.45"/>
  <cols>
    <col min="1" max="1" width="16" bestFit="1" customWidth="1"/>
    <col min="2" max="2" width="31.46484375" hidden="1" customWidth="1" outlineLevel="1"/>
    <col min="3" max="9" width="20.33203125" style="12" hidden="1" customWidth="1" outlineLevel="1"/>
    <col min="10" max="10" width="21.265625" style="12" hidden="1" customWidth="1" collapsed="1"/>
    <col min="11" max="11" width="21.265625" style="12" bestFit="1" customWidth="1"/>
    <col min="12" max="12" width="16.9296875" style="12" customWidth="1"/>
    <col min="13" max="17" width="10.59765625" hidden="1" customWidth="1" outlineLevel="1"/>
    <col min="18" max="20" width="11.73046875" hidden="1" customWidth="1" outlineLevel="1"/>
    <col min="21" max="21" width="11.3984375" bestFit="1" customWidth="1" collapsed="1"/>
    <col min="22" max="22" width="11.3984375" bestFit="1" customWidth="1"/>
  </cols>
  <sheetData>
    <row r="1" spans="1:22" s="7" customFormat="1" ht="28.5" x14ac:dyDescent="0.45">
      <c r="A1" s="47" t="s">
        <v>47</v>
      </c>
      <c r="B1" s="47" t="s">
        <v>49</v>
      </c>
      <c r="C1" s="48" t="s">
        <v>50</v>
      </c>
      <c r="D1" s="48" t="s">
        <v>51</v>
      </c>
      <c r="E1" s="48" t="s">
        <v>52</v>
      </c>
      <c r="F1" s="48" t="s">
        <v>53</v>
      </c>
      <c r="G1" s="48" t="s">
        <v>54</v>
      </c>
      <c r="H1" s="48" t="s">
        <v>55</v>
      </c>
      <c r="I1" s="48" t="s">
        <v>56</v>
      </c>
      <c r="J1" s="48" t="s">
        <v>149</v>
      </c>
      <c r="K1" s="48" t="s">
        <v>150</v>
      </c>
      <c r="L1" s="48" t="s">
        <v>179</v>
      </c>
      <c r="M1" s="49" t="s">
        <v>57</v>
      </c>
      <c r="N1" s="49" t="s">
        <v>58</v>
      </c>
      <c r="O1" s="49" t="s">
        <v>59</v>
      </c>
      <c r="P1" s="49" t="s">
        <v>60</v>
      </c>
      <c r="Q1" s="49" t="s">
        <v>61</v>
      </c>
      <c r="R1" s="50" t="s">
        <v>62</v>
      </c>
      <c r="S1" s="50" t="s">
        <v>63</v>
      </c>
      <c r="T1" s="50" t="s">
        <v>151</v>
      </c>
      <c r="U1" s="50" t="s">
        <v>152</v>
      </c>
      <c r="V1" s="50" t="s">
        <v>178</v>
      </c>
    </row>
    <row r="2" spans="1:22" s="32" customFormat="1" x14ac:dyDescent="0.45">
      <c r="A2" s="51" t="s">
        <v>64</v>
      </c>
      <c r="B2" s="52" t="s">
        <v>66</v>
      </c>
      <c r="C2" s="53" t="s">
        <v>67</v>
      </c>
      <c r="D2" s="53" t="s">
        <v>67</v>
      </c>
      <c r="E2" s="53" t="s">
        <v>67</v>
      </c>
      <c r="F2" s="53" t="s">
        <v>67</v>
      </c>
      <c r="G2" s="53" t="s">
        <v>67</v>
      </c>
      <c r="H2" s="53" t="s">
        <v>67</v>
      </c>
      <c r="I2" s="53" t="s">
        <v>67</v>
      </c>
      <c r="J2" s="54" t="s">
        <v>67</v>
      </c>
      <c r="K2" s="54" t="s">
        <v>67</v>
      </c>
      <c r="L2" s="54"/>
      <c r="M2" s="55">
        <v>42482</v>
      </c>
      <c r="N2" s="55">
        <v>42872</v>
      </c>
      <c r="O2" s="55">
        <v>43197</v>
      </c>
      <c r="P2" s="55">
        <v>43724</v>
      </c>
      <c r="Q2" s="55">
        <v>43943</v>
      </c>
      <c r="R2" s="54">
        <v>44470</v>
      </c>
      <c r="S2" s="54">
        <v>44813</v>
      </c>
      <c r="T2" s="54">
        <v>45215</v>
      </c>
      <c r="U2" s="55">
        <v>45404</v>
      </c>
      <c r="V2" s="55"/>
    </row>
    <row r="3" spans="1:22" s="32" customFormat="1" x14ac:dyDescent="0.45">
      <c r="A3" s="51" t="s">
        <v>68</v>
      </c>
      <c r="B3" s="52" t="s">
        <v>70</v>
      </c>
      <c r="C3" s="53" t="s">
        <v>67</v>
      </c>
      <c r="D3" s="53" t="s">
        <v>67</v>
      </c>
      <c r="E3" s="53" t="s">
        <v>67</v>
      </c>
      <c r="F3" s="53" t="s">
        <v>67</v>
      </c>
      <c r="G3" s="53" t="s">
        <v>67</v>
      </c>
      <c r="H3" s="53" t="s">
        <v>67</v>
      </c>
      <c r="I3" s="53" t="s">
        <v>67</v>
      </c>
      <c r="J3" s="53" t="s">
        <v>67</v>
      </c>
      <c r="K3" s="53" t="s">
        <v>67</v>
      </c>
      <c r="L3" s="53" t="s">
        <v>67</v>
      </c>
      <c r="M3" s="55">
        <v>42493</v>
      </c>
      <c r="N3" s="55">
        <v>42857</v>
      </c>
      <c r="O3" s="55">
        <v>43220</v>
      </c>
      <c r="P3" s="55">
        <v>43585</v>
      </c>
      <c r="Q3" s="55">
        <v>43951</v>
      </c>
      <c r="R3" s="54">
        <v>44316</v>
      </c>
      <c r="S3" s="54">
        <v>44684</v>
      </c>
      <c r="T3" s="54">
        <v>45048</v>
      </c>
      <c r="U3" s="55">
        <v>45412</v>
      </c>
      <c r="V3" s="55">
        <v>45777</v>
      </c>
    </row>
    <row r="4" spans="1:22" s="32" customFormat="1" x14ac:dyDescent="0.45">
      <c r="A4" s="51" t="s">
        <v>87</v>
      </c>
      <c r="B4" s="52" t="s">
        <v>89</v>
      </c>
      <c r="C4" s="53" t="s">
        <v>67</v>
      </c>
      <c r="D4" s="53" t="s">
        <v>67</v>
      </c>
      <c r="E4" s="53" t="s">
        <v>67</v>
      </c>
      <c r="F4" s="53" t="s">
        <v>67</v>
      </c>
      <c r="G4" s="53" t="s">
        <v>67</v>
      </c>
      <c r="H4" s="53" t="s">
        <v>67</v>
      </c>
      <c r="I4" s="53" t="s">
        <v>67</v>
      </c>
      <c r="J4" s="53" t="s">
        <v>67</v>
      </c>
      <c r="K4" s="53" t="s">
        <v>67</v>
      </c>
      <c r="L4" s="53"/>
      <c r="M4" s="55">
        <v>42482</v>
      </c>
      <c r="N4" s="55">
        <v>42947</v>
      </c>
      <c r="O4" s="55">
        <v>43197</v>
      </c>
      <c r="P4" s="55">
        <v>43557</v>
      </c>
      <c r="Q4" s="54">
        <v>44004</v>
      </c>
      <c r="R4" s="54">
        <v>44459</v>
      </c>
      <c r="S4" s="54">
        <v>44781</v>
      </c>
      <c r="T4" s="54">
        <v>45187</v>
      </c>
      <c r="U4" s="55">
        <v>45545</v>
      </c>
      <c r="V4" s="55"/>
    </row>
    <row r="5" spans="1:22" s="32" customFormat="1" x14ac:dyDescent="0.45">
      <c r="A5" s="51" t="s">
        <v>90</v>
      </c>
      <c r="B5" s="52" t="s">
        <v>92</v>
      </c>
      <c r="C5" s="53" t="s">
        <v>67</v>
      </c>
      <c r="D5" s="53" t="s">
        <v>67</v>
      </c>
      <c r="E5" s="53" t="s">
        <v>67</v>
      </c>
      <c r="F5" s="53" t="s">
        <v>67</v>
      </c>
      <c r="G5" s="53" t="s">
        <v>67</v>
      </c>
      <c r="H5" s="53" t="s">
        <v>67</v>
      </c>
      <c r="I5" s="53" t="s">
        <v>67</v>
      </c>
      <c r="J5" s="53" t="s">
        <v>67</v>
      </c>
      <c r="K5" s="53" t="s">
        <v>67</v>
      </c>
      <c r="L5" s="53"/>
      <c r="M5" s="55">
        <v>42493</v>
      </c>
      <c r="N5" s="55">
        <v>42946</v>
      </c>
      <c r="O5" s="55">
        <v>43197</v>
      </c>
      <c r="P5" s="55">
        <v>43574</v>
      </c>
      <c r="Q5" s="54">
        <v>44003</v>
      </c>
      <c r="R5" s="54">
        <v>44340</v>
      </c>
      <c r="S5" s="54">
        <v>44767</v>
      </c>
      <c r="T5" s="54">
        <v>45187</v>
      </c>
      <c r="U5" s="55">
        <v>45513</v>
      </c>
      <c r="V5" s="55"/>
    </row>
    <row r="6" spans="1:22" s="32" customFormat="1" x14ac:dyDescent="0.45">
      <c r="A6" s="51" t="s">
        <v>109</v>
      </c>
      <c r="B6" s="52" t="s">
        <v>111</v>
      </c>
      <c r="C6" s="53" t="s">
        <v>67</v>
      </c>
      <c r="D6" s="53" t="s">
        <v>67</v>
      </c>
      <c r="E6" s="53" t="s">
        <v>67</v>
      </c>
      <c r="F6" s="53" t="s">
        <v>67</v>
      </c>
      <c r="G6" s="53" t="s">
        <v>101</v>
      </c>
      <c r="H6" s="53" t="s">
        <v>67</v>
      </c>
      <c r="I6" s="53" t="s">
        <v>67</v>
      </c>
      <c r="J6" s="54" t="s">
        <v>101</v>
      </c>
      <c r="K6" s="53" t="s">
        <v>67</v>
      </c>
      <c r="L6" s="53"/>
      <c r="M6" s="55">
        <v>42521</v>
      </c>
      <c r="N6" s="55">
        <v>42835</v>
      </c>
      <c r="O6" s="55">
        <v>43197</v>
      </c>
      <c r="P6" s="55">
        <v>43750</v>
      </c>
      <c r="Q6" s="54"/>
      <c r="R6" s="54"/>
      <c r="S6" s="54">
        <v>44820</v>
      </c>
      <c r="T6" s="54" t="s">
        <v>153</v>
      </c>
      <c r="U6" s="55">
        <v>45563</v>
      </c>
      <c r="V6" s="55"/>
    </row>
    <row r="7" spans="1:22" s="32" customFormat="1" x14ac:dyDescent="0.45">
      <c r="A7" s="51" t="s">
        <v>118</v>
      </c>
      <c r="B7" s="52" t="s">
        <v>120</v>
      </c>
      <c r="C7" s="53" t="s">
        <v>67</v>
      </c>
      <c r="D7" s="53" t="s">
        <v>67</v>
      </c>
      <c r="E7" s="53" t="s">
        <v>67</v>
      </c>
      <c r="F7" s="53"/>
      <c r="G7" s="53" t="s">
        <v>67</v>
      </c>
      <c r="H7" s="53" t="s">
        <v>67</v>
      </c>
      <c r="I7" s="53" t="s">
        <v>67</v>
      </c>
      <c r="J7" s="54" t="s">
        <v>67</v>
      </c>
      <c r="K7" s="54" t="s">
        <v>67</v>
      </c>
      <c r="L7" s="54"/>
      <c r="M7" s="55">
        <v>42530</v>
      </c>
      <c r="N7" s="55"/>
      <c r="O7" s="55">
        <v>43197</v>
      </c>
      <c r="P7" s="55"/>
      <c r="Q7" s="54">
        <v>44258</v>
      </c>
      <c r="R7" s="54">
        <v>44670</v>
      </c>
      <c r="S7" s="54">
        <v>44820</v>
      </c>
      <c r="T7" s="54">
        <v>45215</v>
      </c>
      <c r="U7" s="55">
        <v>45575</v>
      </c>
      <c r="V7" s="55"/>
    </row>
    <row r="8" spans="1:22" s="32" customFormat="1" x14ac:dyDescent="0.45">
      <c r="A8" s="51" t="s">
        <v>81</v>
      </c>
      <c r="B8" s="52" t="s">
        <v>83</v>
      </c>
      <c r="C8" s="53" t="s">
        <v>67</v>
      </c>
      <c r="D8" s="53" t="s">
        <v>67</v>
      </c>
      <c r="E8" s="53" t="s">
        <v>67</v>
      </c>
      <c r="F8" s="53" t="s">
        <v>67</v>
      </c>
      <c r="G8" s="53" t="s">
        <v>67</v>
      </c>
      <c r="H8" s="53" t="s">
        <v>67</v>
      </c>
      <c r="I8" s="53" t="s">
        <v>67</v>
      </c>
      <c r="J8" s="53" t="s">
        <v>67</v>
      </c>
      <c r="K8" s="53" t="s">
        <v>67</v>
      </c>
      <c r="L8" s="53"/>
      <c r="M8" s="55">
        <v>42494</v>
      </c>
      <c r="N8" s="55">
        <v>42828</v>
      </c>
      <c r="O8" s="55">
        <v>43199</v>
      </c>
      <c r="P8" s="55">
        <v>43586</v>
      </c>
      <c r="Q8" s="54">
        <v>44004</v>
      </c>
      <c r="R8" s="54">
        <v>44470</v>
      </c>
      <c r="S8" s="54">
        <v>44767</v>
      </c>
      <c r="T8" s="54">
        <v>45082</v>
      </c>
      <c r="U8" s="55">
        <v>45425</v>
      </c>
      <c r="V8" s="55"/>
    </row>
    <row r="9" spans="1:22" s="32" customFormat="1" x14ac:dyDescent="0.45">
      <c r="A9" s="51" t="s">
        <v>112</v>
      </c>
      <c r="B9" s="52" t="s">
        <v>113</v>
      </c>
      <c r="C9" s="53" t="s">
        <v>67</v>
      </c>
      <c r="D9" s="53" t="s">
        <v>67</v>
      </c>
      <c r="E9" s="53" t="s">
        <v>67</v>
      </c>
      <c r="F9" s="53" t="s">
        <v>67</v>
      </c>
      <c r="G9" s="53" t="s">
        <v>67</v>
      </c>
      <c r="H9" s="53" t="s">
        <v>67</v>
      </c>
      <c r="I9" s="53" t="s">
        <v>67</v>
      </c>
      <c r="J9" s="53" t="s">
        <v>67</v>
      </c>
      <c r="K9" s="53"/>
      <c r="L9" s="53"/>
      <c r="M9" s="55">
        <v>42482</v>
      </c>
      <c r="N9" s="55">
        <v>42872</v>
      </c>
      <c r="O9" s="55">
        <v>43197</v>
      </c>
      <c r="P9" s="55">
        <v>43724</v>
      </c>
      <c r="Q9" s="55">
        <v>43943</v>
      </c>
      <c r="R9" s="54">
        <v>44470</v>
      </c>
      <c r="S9" s="54">
        <v>44813</v>
      </c>
      <c r="T9" s="55">
        <v>45404</v>
      </c>
      <c r="U9" s="55"/>
      <c r="V9" s="55"/>
    </row>
    <row r="10" spans="1:22" x14ac:dyDescent="0.45">
      <c r="A10" s="56" t="s">
        <v>72</v>
      </c>
      <c r="B10" s="57" t="s">
        <v>74</v>
      </c>
      <c r="C10" s="58" t="s">
        <v>67</v>
      </c>
      <c r="D10" s="58" t="s">
        <v>67</v>
      </c>
      <c r="E10" s="58" t="s">
        <v>67</v>
      </c>
      <c r="F10" s="58" t="s">
        <v>67</v>
      </c>
      <c r="G10" s="58" t="s">
        <v>67</v>
      </c>
      <c r="H10" s="58" t="s">
        <v>67</v>
      </c>
      <c r="I10" s="58" t="s">
        <v>67</v>
      </c>
      <c r="J10" s="58" t="s">
        <v>67</v>
      </c>
      <c r="K10" s="58" t="s">
        <v>67</v>
      </c>
      <c r="L10" s="58"/>
      <c r="M10" s="59">
        <v>42482</v>
      </c>
      <c r="N10" s="59">
        <v>43101</v>
      </c>
      <c r="O10" s="59">
        <v>43221</v>
      </c>
      <c r="P10" s="59">
        <v>43728</v>
      </c>
      <c r="Q10" s="60">
        <v>44263</v>
      </c>
      <c r="R10" s="60">
        <v>44652</v>
      </c>
      <c r="S10" s="60">
        <v>45019</v>
      </c>
      <c r="T10" s="60">
        <v>45353</v>
      </c>
      <c r="U10" s="59">
        <v>45748</v>
      </c>
      <c r="V10" s="59"/>
    </row>
    <row r="11" spans="1:22" x14ac:dyDescent="0.45">
      <c r="A11" s="56" t="s">
        <v>75</v>
      </c>
      <c r="B11" s="57" t="s">
        <v>77</v>
      </c>
      <c r="C11" s="58" t="s">
        <v>67</v>
      </c>
      <c r="D11" s="58" t="s">
        <v>67</v>
      </c>
      <c r="E11" s="58" t="s">
        <v>67</v>
      </c>
      <c r="F11" s="58" t="s">
        <v>67</v>
      </c>
      <c r="G11" s="58"/>
      <c r="H11" s="58" t="s">
        <v>67</v>
      </c>
      <c r="I11" s="58" t="s">
        <v>67</v>
      </c>
      <c r="J11" s="58" t="s">
        <v>67</v>
      </c>
      <c r="K11" s="58"/>
      <c r="L11" s="58"/>
      <c r="M11" s="59"/>
      <c r="N11" s="59"/>
      <c r="O11" s="59"/>
      <c r="P11" s="59"/>
      <c r="Q11" s="60"/>
      <c r="R11" s="60"/>
      <c r="S11" s="60"/>
      <c r="T11" s="60"/>
      <c r="U11" s="56"/>
      <c r="V11" s="59"/>
    </row>
    <row r="12" spans="1:22" x14ac:dyDescent="0.45">
      <c r="A12" s="56" t="s">
        <v>78</v>
      </c>
      <c r="B12" s="57" t="s">
        <v>80</v>
      </c>
      <c r="C12" s="58" t="s">
        <v>67</v>
      </c>
      <c r="D12" s="58" t="s">
        <v>67</v>
      </c>
      <c r="E12" s="58" t="s">
        <v>67</v>
      </c>
      <c r="F12" s="58" t="s">
        <v>67</v>
      </c>
      <c r="G12" s="58" t="s">
        <v>67</v>
      </c>
      <c r="H12" s="58" t="s">
        <v>67</v>
      </c>
      <c r="I12" s="58" t="s">
        <v>67</v>
      </c>
      <c r="J12" s="58" t="s">
        <v>67</v>
      </c>
      <c r="K12" s="58" t="s">
        <v>67</v>
      </c>
      <c r="L12" s="58" t="s">
        <v>67</v>
      </c>
      <c r="M12" s="59">
        <v>42485</v>
      </c>
      <c r="N12" s="59">
        <v>42870</v>
      </c>
      <c r="O12" s="59">
        <v>43193</v>
      </c>
      <c r="P12" s="59">
        <v>43563</v>
      </c>
      <c r="Q12" s="60">
        <v>43962</v>
      </c>
      <c r="R12" s="60">
        <v>44340</v>
      </c>
      <c r="S12" s="60">
        <v>44685</v>
      </c>
      <c r="T12" s="60">
        <v>45048</v>
      </c>
      <c r="U12" s="59">
        <v>45404</v>
      </c>
      <c r="V12" s="59">
        <v>45804</v>
      </c>
    </row>
    <row r="13" spans="1:22" x14ac:dyDescent="0.45">
      <c r="A13" s="56" t="s">
        <v>84</v>
      </c>
      <c r="B13" s="57" t="s">
        <v>86</v>
      </c>
      <c r="C13" s="58" t="s">
        <v>67</v>
      </c>
      <c r="D13" s="58" t="s">
        <v>67</v>
      </c>
      <c r="E13" s="58" t="s">
        <v>67</v>
      </c>
      <c r="F13" s="58" t="s">
        <v>67</v>
      </c>
      <c r="G13" s="58" t="s">
        <v>67</v>
      </c>
      <c r="H13" s="58" t="s">
        <v>67</v>
      </c>
      <c r="I13" s="58" t="s">
        <v>67</v>
      </c>
      <c r="J13" s="58" t="s">
        <v>67</v>
      </c>
      <c r="K13" s="58" t="s">
        <v>67</v>
      </c>
      <c r="L13" s="58"/>
      <c r="M13" s="59">
        <v>42493</v>
      </c>
      <c r="N13" s="59">
        <v>42870</v>
      </c>
      <c r="O13" s="59">
        <v>43193</v>
      </c>
      <c r="P13" s="59">
        <v>43579</v>
      </c>
      <c r="Q13" s="60">
        <v>44004</v>
      </c>
      <c r="R13" s="60">
        <v>44343</v>
      </c>
      <c r="S13" s="60">
        <v>44767</v>
      </c>
      <c r="T13" s="60">
        <v>45187</v>
      </c>
      <c r="U13" s="59">
        <v>45544</v>
      </c>
      <c r="V13" s="59"/>
    </row>
    <row r="14" spans="1:22" x14ac:dyDescent="0.45">
      <c r="A14" s="56" t="s">
        <v>93</v>
      </c>
      <c r="B14" s="57" t="s">
        <v>94</v>
      </c>
      <c r="C14" s="58" t="s">
        <v>67</v>
      </c>
      <c r="D14" s="58" t="s">
        <v>67</v>
      </c>
      <c r="E14" s="58" t="s">
        <v>67</v>
      </c>
      <c r="F14" s="58" t="s">
        <v>67</v>
      </c>
      <c r="G14" s="60" t="s">
        <v>67</v>
      </c>
      <c r="H14" s="60" t="s">
        <v>67</v>
      </c>
      <c r="I14" s="60" t="s">
        <v>67</v>
      </c>
      <c r="J14" s="58" t="s">
        <v>67</v>
      </c>
      <c r="K14" s="58" t="s">
        <v>67</v>
      </c>
      <c r="L14" s="58"/>
      <c r="M14" s="59">
        <v>42487</v>
      </c>
      <c r="N14" s="59">
        <v>42872</v>
      </c>
      <c r="O14" s="59">
        <v>43197</v>
      </c>
      <c r="P14" s="59">
        <v>43580</v>
      </c>
      <c r="Q14" s="60">
        <v>44012</v>
      </c>
      <c r="R14" s="60">
        <v>44340</v>
      </c>
      <c r="S14" s="60">
        <v>44769</v>
      </c>
      <c r="T14" s="59">
        <v>45194</v>
      </c>
      <c r="U14" s="59">
        <v>45546</v>
      </c>
      <c r="V14" s="59"/>
    </row>
    <row r="15" spans="1:22" x14ac:dyDescent="0.45">
      <c r="A15" s="56" t="s">
        <v>95</v>
      </c>
      <c r="B15" s="57"/>
      <c r="C15" s="58"/>
      <c r="D15" s="58"/>
      <c r="E15" s="58"/>
      <c r="F15" s="58" t="s">
        <v>67</v>
      </c>
      <c r="G15" s="60" t="s">
        <v>67</v>
      </c>
      <c r="H15" s="60" t="s">
        <v>67</v>
      </c>
      <c r="I15" s="60" t="s">
        <v>67</v>
      </c>
      <c r="J15" s="58" t="s">
        <v>67</v>
      </c>
      <c r="K15" s="58" t="s">
        <v>67</v>
      </c>
      <c r="L15" s="58"/>
      <c r="M15" s="59"/>
      <c r="N15" s="59"/>
      <c r="O15" s="59"/>
      <c r="P15" s="59">
        <v>43580</v>
      </c>
      <c r="Q15" s="60">
        <v>44012</v>
      </c>
      <c r="R15" s="60">
        <v>44340</v>
      </c>
      <c r="S15" s="60">
        <v>44769</v>
      </c>
      <c r="T15" s="59">
        <v>45194</v>
      </c>
      <c r="U15" s="59">
        <v>45546</v>
      </c>
      <c r="V15" s="59"/>
    </row>
    <row r="16" spans="1:22" x14ac:dyDescent="0.45">
      <c r="A16" s="56" t="s">
        <v>96</v>
      </c>
      <c r="B16" s="57" t="s">
        <v>97</v>
      </c>
      <c r="C16" s="58" t="s">
        <v>67</v>
      </c>
      <c r="D16" s="58" t="s">
        <v>67</v>
      </c>
      <c r="E16" s="58" t="s">
        <v>67</v>
      </c>
      <c r="F16" s="58" t="s">
        <v>67</v>
      </c>
      <c r="G16" s="58" t="s">
        <v>67</v>
      </c>
      <c r="H16" s="58" t="s">
        <v>67</v>
      </c>
      <c r="I16" s="58" t="s">
        <v>67</v>
      </c>
      <c r="J16" s="58" t="s">
        <v>67</v>
      </c>
      <c r="K16" s="58" t="s">
        <v>67</v>
      </c>
      <c r="L16" s="58"/>
      <c r="M16" s="59">
        <v>42485</v>
      </c>
      <c r="N16" s="59" t="s">
        <v>98</v>
      </c>
      <c r="O16" s="59">
        <v>43193</v>
      </c>
      <c r="P16" s="59">
        <v>43579</v>
      </c>
      <c r="Q16" s="60">
        <v>44004</v>
      </c>
      <c r="R16" s="60">
        <v>44340</v>
      </c>
      <c r="S16" s="60">
        <v>44767</v>
      </c>
      <c r="T16" s="60">
        <v>45187</v>
      </c>
      <c r="U16" s="59">
        <v>45513</v>
      </c>
      <c r="V16" s="59"/>
    </row>
    <row r="17" spans="1:22" x14ac:dyDescent="0.45">
      <c r="A17" s="56" t="s">
        <v>106</v>
      </c>
      <c r="B17" s="57" t="s">
        <v>108</v>
      </c>
      <c r="C17" s="58" t="s">
        <v>67</v>
      </c>
      <c r="D17" s="58" t="s">
        <v>67</v>
      </c>
      <c r="E17" s="58" t="s">
        <v>67</v>
      </c>
      <c r="F17" s="58" t="s">
        <v>67</v>
      </c>
      <c r="G17" s="58" t="s">
        <v>101</v>
      </c>
      <c r="H17" s="58" t="s">
        <v>67</v>
      </c>
      <c r="I17" s="58" t="s">
        <v>101</v>
      </c>
      <c r="J17" s="58" t="s">
        <v>67</v>
      </c>
      <c r="K17" s="58" t="s">
        <v>67</v>
      </c>
      <c r="L17" s="58"/>
      <c r="M17" s="59">
        <v>42513</v>
      </c>
      <c r="N17" s="59">
        <v>42931</v>
      </c>
      <c r="O17" s="59">
        <v>43374</v>
      </c>
      <c r="P17" s="59">
        <v>43602</v>
      </c>
      <c r="Q17" s="60"/>
      <c r="R17" s="60">
        <v>44361</v>
      </c>
      <c r="S17" s="60" t="s">
        <v>153</v>
      </c>
      <c r="T17" s="60">
        <v>45107</v>
      </c>
      <c r="U17" s="59">
        <v>45563</v>
      </c>
      <c r="V17" s="59"/>
    </row>
    <row r="18" spans="1:22" x14ac:dyDescent="0.45">
      <c r="A18" s="56" t="s">
        <v>135</v>
      </c>
      <c r="B18" s="57" t="s">
        <v>154</v>
      </c>
      <c r="C18" s="58"/>
      <c r="D18" s="58"/>
      <c r="E18" s="58" t="s">
        <v>67</v>
      </c>
      <c r="F18" s="58" t="s">
        <v>67</v>
      </c>
      <c r="G18" s="58" t="s">
        <v>67</v>
      </c>
      <c r="H18" s="58" t="s">
        <v>67</v>
      </c>
      <c r="I18" s="58" t="s">
        <v>67</v>
      </c>
      <c r="J18" s="58" t="s">
        <v>101</v>
      </c>
      <c r="K18" s="58"/>
      <c r="L18" s="58"/>
      <c r="M18" s="56"/>
      <c r="N18" s="56"/>
      <c r="O18" s="59">
        <v>43195</v>
      </c>
      <c r="P18" s="59">
        <v>43724</v>
      </c>
      <c r="Q18" s="60">
        <v>43943</v>
      </c>
      <c r="R18" s="60">
        <v>44470</v>
      </c>
      <c r="S18" s="60">
        <v>44813</v>
      </c>
      <c r="T18" s="60" t="s">
        <v>153</v>
      </c>
      <c r="U18" s="56"/>
      <c r="V18" s="56"/>
    </row>
    <row r="19" spans="1:22" x14ac:dyDescent="0.45">
      <c r="A19" s="56" t="s">
        <v>115</v>
      </c>
      <c r="B19" s="57" t="s">
        <v>117</v>
      </c>
      <c r="C19" s="58" t="s">
        <v>67</v>
      </c>
      <c r="D19" s="58" t="s">
        <v>67</v>
      </c>
      <c r="E19" s="58" t="s">
        <v>67</v>
      </c>
      <c r="F19" s="58" t="s">
        <v>67</v>
      </c>
      <c r="G19" s="58" t="s">
        <v>67</v>
      </c>
      <c r="H19" s="58" t="s">
        <v>67</v>
      </c>
      <c r="I19" s="58" t="s">
        <v>67</v>
      </c>
      <c r="J19" s="58" t="s">
        <v>67</v>
      </c>
      <c r="K19" s="58"/>
      <c r="L19" s="58"/>
      <c r="M19" s="59">
        <v>42521</v>
      </c>
      <c r="N19" s="59">
        <v>42872</v>
      </c>
      <c r="O19" s="59">
        <v>43262</v>
      </c>
      <c r="P19" s="59">
        <v>43615</v>
      </c>
      <c r="Q19" s="60">
        <v>44005</v>
      </c>
      <c r="R19" s="60">
        <v>44340</v>
      </c>
      <c r="S19" s="60">
        <v>44768</v>
      </c>
      <c r="T19" s="60">
        <v>45068</v>
      </c>
      <c r="U19" s="56"/>
      <c r="V19" s="56"/>
    </row>
    <row r="20" spans="1:22" x14ac:dyDescent="0.45">
      <c r="A20" s="56" t="s">
        <v>122</v>
      </c>
      <c r="B20" s="57" t="s">
        <v>124</v>
      </c>
      <c r="C20" s="58" t="s">
        <v>67</v>
      </c>
      <c r="D20" s="58" t="s">
        <v>67</v>
      </c>
      <c r="E20" s="58" t="s">
        <v>67</v>
      </c>
      <c r="F20" s="58" t="s">
        <v>67</v>
      </c>
      <c r="G20" s="58" t="s">
        <v>67</v>
      </c>
      <c r="H20" s="58" t="s">
        <v>101</v>
      </c>
      <c r="I20" s="58" t="s">
        <v>67</v>
      </c>
      <c r="J20" s="58" t="s">
        <v>101</v>
      </c>
      <c r="K20" s="58" t="s">
        <v>67</v>
      </c>
      <c r="L20" s="58"/>
      <c r="M20" s="59">
        <v>42584</v>
      </c>
      <c r="N20" s="59">
        <v>42916</v>
      </c>
      <c r="O20" s="59">
        <v>43374</v>
      </c>
      <c r="P20" s="59">
        <v>43724</v>
      </c>
      <c r="Q20" s="60">
        <v>43973</v>
      </c>
      <c r="R20" s="60" t="s">
        <v>153</v>
      </c>
      <c r="S20" s="60">
        <v>44767</v>
      </c>
      <c r="T20" s="60" t="s">
        <v>153</v>
      </c>
      <c r="U20" s="59">
        <v>45563</v>
      </c>
      <c r="V20" s="59"/>
    </row>
    <row r="21" spans="1:22" x14ac:dyDescent="0.45">
      <c r="A21" s="56" t="s">
        <v>125</v>
      </c>
      <c r="B21" s="57" t="s">
        <v>155</v>
      </c>
      <c r="C21" s="58" t="s">
        <v>67</v>
      </c>
      <c r="D21" s="58" t="s">
        <v>67</v>
      </c>
      <c r="E21" s="58" t="s">
        <v>67</v>
      </c>
      <c r="F21" s="58" t="s">
        <v>67</v>
      </c>
      <c r="G21" s="58" t="s">
        <v>67</v>
      </c>
      <c r="H21" s="58" t="s">
        <v>67</v>
      </c>
      <c r="I21" s="58" t="s">
        <v>67</v>
      </c>
      <c r="J21" s="58" t="s">
        <v>67</v>
      </c>
      <c r="K21" s="58" t="s">
        <v>67</v>
      </c>
      <c r="L21" s="58" t="s">
        <v>67</v>
      </c>
      <c r="M21" s="59">
        <v>42620</v>
      </c>
      <c r="N21" s="61">
        <v>43010</v>
      </c>
      <c r="O21" s="59">
        <v>43197</v>
      </c>
      <c r="P21" s="59">
        <v>43600</v>
      </c>
      <c r="Q21" s="60">
        <v>43943</v>
      </c>
      <c r="R21" s="60">
        <v>44397</v>
      </c>
      <c r="S21" s="60">
        <v>44820</v>
      </c>
      <c r="T21" s="60">
        <v>45038</v>
      </c>
      <c r="U21" s="59">
        <v>45404</v>
      </c>
      <c r="V21" s="59">
        <v>45773</v>
      </c>
    </row>
    <row r="22" spans="1:22" x14ac:dyDescent="0.45">
      <c r="A22" s="56" t="s">
        <v>129</v>
      </c>
      <c r="B22" s="57" t="s">
        <v>130</v>
      </c>
      <c r="C22" s="58" t="s">
        <v>101</v>
      </c>
      <c r="D22" s="58" t="s">
        <v>67</v>
      </c>
      <c r="E22" s="58" t="s">
        <v>67</v>
      </c>
      <c r="F22" s="58" t="s">
        <v>67</v>
      </c>
      <c r="G22" s="58" t="s">
        <v>67</v>
      </c>
      <c r="H22" s="58" t="s">
        <v>67</v>
      </c>
      <c r="I22" s="58" t="s">
        <v>101</v>
      </c>
      <c r="J22" s="58" t="s">
        <v>101</v>
      </c>
      <c r="K22" s="58"/>
      <c r="L22" s="58"/>
      <c r="M22" s="56"/>
      <c r="N22" s="59">
        <v>42828</v>
      </c>
      <c r="O22" s="59">
        <v>43197</v>
      </c>
      <c r="P22" s="59">
        <v>43601</v>
      </c>
      <c r="Q22" s="60">
        <v>44004</v>
      </c>
      <c r="R22" s="60">
        <v>44371</v>
      </c>
      <c r="S22" s="60" t="s">
        <v>153</v>
      </c>
      <c r="T22" s="60" t="s">
        <v>153</v>
      </c>
      <c r="U22" s="56"/>
      <c r="V22" s="56"/>
    </row>
    <row r="23" spans="1:22" x14ac:dyDescent="0.45">
      <c r="A23" s="56" t="s">
        <v>132</v>
      </c>
      <c r="B23" s="57" t="s">
        <v>134</v>
      </c>
      <c r="C23" s="58" t="s">
        <v>101</v>
      </c>
      <c r="D23" s="58" t="s">
        <v>101</v>
      </c>
      <c r="E23" s="58" t="s">
        <v>67</v>
      </c>
      <c r="F23" s="58" t="s">
        <v>67</v>
      </c>
      <c r="G23" s="58" t="s">
        <v>67</v>
      </c>
      <c r="H23" s="58" t="s">
        <v>67</v>
      </c>
      <c r="I23" s="58" t="s">
        <v>101</v>
      </c>
      <c r="J23" s="58" t="s">
        <v>67</v>
      </c>
      <c r="K23" s="58"/>
      <c r="L23" s="58"/>
      <c r="M23" s="56"/>
      <c r="N23" s="56"/>
      <c r="O23" s="59"/>
      <c r="P23" s="59"/>
      <c r="Q23" s="56"/>
      <c r="R23" s="56"/>
      <c r="S23" s="60" t="s">
        <v>153</v>
      </c>
      <c r="T23" s="59">
        <v>45194</v>
      </c>
      <c r="U23" s="56"/>
      <c r="V23" s="56"/>
    </row>
    <row r="24" spans="1:22" x14ac:dyDescent="0.45">
      <c r="A24" s="56" t="s">
        <v>137</v>
      </c>
      <c r="B24" s="57" t="s">
        <v>138</v>
      </c>
      <c r="C24" s="58"/>
      <c r="D24" s="58"/>
      <c r="E24" s="58"/>
      <c r="F24" s="58" t="s">
        <v>67</v>
      </c>
      <c r="G24" s="58" t="s">
        <v>67</v>
      </c>
      <c r="H24" s="58" t="s">
        <v>67</v>
      </c>
      <c r="I24" s="58" t="s">
        <v>67</v>
      </c>
      <c r="J24" s="58" t="s">
        <v>67</v>
      </c>
      <c r="K24" s="58"/>
      <c r="L24" s="58"/>
      <c r="M24" s="56"/>
      <c r="N24" s="56"/>
      <c r="O24" s="59"/>
      <c r="P24" s="59">
        <v>43600</v>
      </c>
      <c r="Q24" s="60">
        <v>43948</v>
      </c>
      <c r="R24" s="60">
        <v>44303</v>
      </c>
      <c r="S24" s="60">
        <v>44670</v>
      </c>
      <c r="T24" s="60">
        <v>45037</v>
      </c>
      <c r="U24" s="56"/>
      <c r="V24" s="56"/>
    </row>
    <row r="25" spans="1:22" x14ac:dyDescent="0.45">
      <c r="A25" s="56" t="s">
        <v>140</v>
      </c>
      <c r="B25" s="57" t="s">
        <v>156</v>
      </c>
      <c r="C25" s="58"/>
      <c r="D25" s="58"/>
      <c r="E25" s="58"/>
      <c r="F25" s="58"/>
      <c r="G25" s="58"/>
      <c r="H25" s="58"/>
      <c r="I25" s="58" t="s">
        <v>67</v>
      </c>
      <c r="J25" s="58" t="s">
        <v>101</v>
      </c>
      <c r="K25" s="58" t="s">
        <v>67</v>
      </c>
      <c r="L25" s="58"/>
      <c r="M25" s="56"/>
      <c r="N25" s="56"/>
      <c r="O25" s="59"/>
      <c r="P25" s="59"/>
      <c r="Q25" s="56"/>
      <c r="R25" s="56"/>
      <c r="S25" s="59">
        <v>44820</v>
      </c>
      <c r="T25" s="59" t="s">
        <v>153</v>
      </c>
      <c r="U25" s="59">
        <v>45404</v>
      </c>
      <c r="V25" s="59"/>
    </row>
    <row r="26" spans="1:22" x14ac:dyDescent="0.45">
      <c r="A26" s="56" t="s">
        <v>157</v>
      </c>
      <c r="B26" s="57" t="s">
        <v>158</v>
      </c>
      <c r="C26" s="58"/>
      <c r="D26" s="58"/>
      <c r="E26" s="58"/>
      <c r="F26" s="58"/>
      <c r="G26" s="58"/>
      <c r="H26" s="58"/>
      <c r="I26" s="58" t="s">
        <v>67</v>
      </c>
      <c r="J26" s="58" t="s">
        <v>67</v>
      </c>
      <c r="K26" s="58" t="s">
        <v>67</v>
      </c>
      <c r="L26" s="58"/>
      <c r="M26" s="56"/>
      <c r="N26" s="56"/>
      <c r="O26" s="59"/>
      <c r="P26" s="59"/>
      <c r="Q26" s="56"/>
      <c r="R26" s="56"/>
      <c r="S26" s="59">
        <v>44820</v>
      </c>
      <c r="T26" s="60">
        <v>45038</v>
      </c>
      <c r="U26" s="59">
        <v>45404</v>
      </c>
      <c r="V26" s="59"/>
    </row>
    <row r="27" spans="1:22" x14ac:dyDescent="0.45">
      <c r="A27" s="56" t="s">
        <v>142</v>
      </c>
      <c r="B27" s="57" t="s">
        <v>159</v>
      </c>
      <c r="C27" s="58"/>
      <c r="D27" s="58"/>
      <c r="E27" s="58"/>
      <c r="F27" s="58"/>
      <c r="G27" s="58"/>
      <c r="H27" s="58"/>
      <c r="I27" s="58" t="s">
        <v>67</v>
      </c>
      <c r="J27" s="58" t="s">
        <v>101</v>
      </c>
      <c r="K27" s="58"/>
      <c r="L27" s="58"/>
      <c r="M27" s="56"/>
      <c r="N27" s="56"/>
      <c r="O27" s="59"/>
      <c r="P27" s="59"/>
      <c r="Q27" s="56"/>
      <c r="R27" s="56"/>
      <c r="S27" s="59"/>
      <c r="T27" s="60"/>
      <c r="U27" s="56"/>
      <c r="V27" s="59"/>
    </row>
    <row r="28" spans="1:22" x14ac:dyDescent="0.45">
      <c r="A28" s="56" t="s">
        <v>160</v>
      </c>
      <c r="B28" s="57" t="s">
        <v>161</v>
      </c>
      <c r="C28" s="58"/>
      <c r="D28" s="58"/>
      <c r="E28" s="58"/>
      <c r="F28" s="58"/>
      <c r="G28" s="58"/>
      <c r="H28" s="58"/>
      <c r="I28" s="58" t="s">
        <v>101</v>
      </c>
      <c r="J28" s="58" t="s">
        <v>101</v>
      </c>
      <c r="K28" s="58" t="s">
        <v>67</v>
      </c>
      <c r="L28" s="58"/>
      <c r="M28" s="56"/>
      <c r="N28" s="56"/>
      <c r="O28" s="59"/>
      <c r="P28" s="59"/>
      <c r="Q28" s="56"/>
      <c r="R28" s="56"/>
      <c r="S28" s="60" t="s">
        <v>153</v>
      </c>
      <c r="T28" s="60" t="s">
        <v>153</v>
      </c>
      <c r="U28" s="59">
        <v>45404</v>
      </c>
      <c r="V28" s="59"/>
    </row>
    <row r="29" spans="1:22" s="46" customFormat="1" hidden="1" x14ac:dyDescent="0.45">
      <c r="A29" s="62" t="s">
        <v>102</v>
      </c>
      <c r="B29" s="63"/>
      <c r="C29" s="64" t="s">
        <v>67</v>
      </c>
      <c r="D29" s="64" t="s">
        <v>101</v>
      </c>
      <c r="E29" s="64"/>
      <c r="F29" s="64" t="s">
        <v>101</v>
      </c>
      <c r="G29" s="64" t="s">
        <v>101</v>
      </c>
      <c r="H29" s="64" t="s">
        <v>67</v>
      </c>
      <c r="I29" s="64" t="s">
        <v>105</v>
      </c>
      <c r="J29" s="64"/>
      <c r="K29" s="64"/>
      <c r="L29" s="64"/>
      <c r="M29" s="65">
        <v>42488</v>
      </c>
      <c r="N29" s="65"/>
      <c r="O29" s="65"/>
      <c r="P29" s="65"/>
      <c r="Q29" s="66"/>
      <c r="R29" s="66">
        <v>44341</v>
      </c>
      <c r="S29" s="66"/>
      <c r="T29" s="66" t="s">
        <v>153</v>
      </c>
      <c r="U29" s="62"/>
      <c r="V29" s="62"/>
    </row>
    <row r="30" spans="1:22" s="46" customFormat="1" hidden="1" x14ac:dyDescent="0.45">
      <c r="A30" s="62" t="s">
        <v>114</v>
      </c>
      <c r="B30" s="63"/>
      <c r="C30" s="64" t="s">
        <v>67</v>
      </c>
      <c r="D30" s="64" t="s">
        <v>101</v>
      </c>
      <c r="E30" s="64" t="s">
        <v>101</v>
      </c>
      <c r="F30" s="64"/>
      <c r="G30" s="64" t="s">
        <v>101</v>
      </c>
      <c r="H30" s="64" t="s">
        <v>105</v>
      </c>
      <c r="I30" s="64" t="s">
        <v>105</v>
      </c>
      <c r="J30" s="64"/>
      <c r="K30" s="64"/>
      <c r="L30" s="64"/>
      <c r="M30" s="65"/>
      <c r="N30" s="65"/>
      <c r="O30" s="65"/>
      <c r="P30" s="65"/>
      <c r="Q30" s="65"/>
      <c r="R30" s="66"/>
      <c r="S30" s="66"/>
      <c r="T30" s="66" t="s">
        <v>153</v>
      </c>
      <c r="U30" s="62"/>
      <c r="V30" s="62"/>
    </row>
    <row r="31" spans="1:22" x14ac:dyDescent="0.45">
      <c r="A31" s="56" t="s">
        <v>126</v>
      </c>
      <c r="B31" s="57" t="s">
        <v>128</v>
      </c>
      <c r="C31" s="58" t="s">
        <v>67</v>
      </c>
      <c r="D31" s="58" t="s">
        <v>67</v>
      </c>
      <c r="E31" s="58" t="s">
        <v>67</v>
      </c>
      <c r="F31" s="58" t="s">
        <v>101</v>
      </c>
      <c r="G31" s="58" t="s">
        <v>101</v>
      </c>
      <c r="H31" s="58" t="s">
        <v>101</v>
      </c>
      <c r="I31" s="58"/>
      <c r="J31" s="58"/>
      <c r="K31" s="58"/>
      <c r="L31" s="58"/>
      <c r="M31" s="59">
        <v>42674</v>
      </c>
      <c r="N31" s="59">
        <v>42835</v>
      </c>
      <c r="O31" s="59">
        <v>43197</v>
      </c>
      <c r="P31" s="59"/>
      <c r="Q31" s="60"/>
      <c r="R31" s="60" t="s">
        <v>153</v>
      </c>
      <c r="S31" s="60"/>
      <c r="T31" s="60"/>
      <c r="U31" s="56"/>
      <c r="V31" s="56"/>
    </row>
    <row r="32" spans="1:22" x14ac:dyDescent="0.45">
      <c r="A32" s="56" t="s">
        <v>139</v>
      </c>
      <c r="B32" s="56"/>
      <c r="C32" s="58"/>
      <c r="D32" s="58"/>
      <c r="E32" s="58"/>
      <c r="F32" s="58" t="s">
        <v>67</v>
      </c>
      <c r="G32" s="58" t="s">
        <v>67</v>
      </c>
      <c r="H32" s="58" t="s">
        <v>101</v>
      </c>
      <c r="I32" s="58"/>
      <c r="J32" s="58"/>
      <c r="K32" s="58"/>
      <c r="L32" s="58" t="s">
        <v>67</v>
      </c>
      <c r="M32" s="56"/>
      <c r="N32" s="56"/>
      <c r="O32" s="59"/>
      <c r="P32" s="59">
        <v>43600</v>
      </c>
      <c r="Q32" s="60"/>
      <c r="R32" s="60" t="s">
        <v>153</v>
      </c>
      <c r="S32" s="56"/>
      <c r="T32" s="56"/>
      <c r="U32" s="56"/>
      <c r="V32" s="59">
        <v>45773</v>
      </c>
    </row>
    <row r="33" spans="1:22" x14ac:dyDescent="0.45">
      <c r="A33" s="56" t="s">
        <v>121</v>
      </c>
      <c r="B33" s="56"/>
      <c r="C33" s="58" t="s">
        <v>67</v>
      </c>
      <c r="D33" s="58" t="s">
        <v>67</v>
      </c>
      <c r="E33" s="58"/>
      <c r="F33" s="58"/>
      <c r="G33" s="58" t="s">
        <v>101</v>
      </c>
      <c r="H33" s="58" t="s">
        <v>101</v>
      </c>
      <c r="I33" s="58"/>
      <c r="J33" s="58"/>
      <c r="K33" s="58"/>
      <c r="L33" s="58"/>
      <c r="M33" s="59">
        <v>42548</v>
      </c>
      <c r="N33" s="59">
        <v>42835</v>
      </c>
      <c r="O33" s="59"/>
      <c r="P33" s="59"/>
      <c r="Q33" s="60"/>
      <c r="R33" s="60" t="s">
        <v>153</v>
      </c>
      <c r="S33" s="60"/>
      <c r="T33" s="60"/>
      <c r="U33" s="56"/>
      <c r="V33" s="56"/>
    </row>
    <row r="34" spans="1:22" x14ac:dyDescent="0.45">
      <c r="A34" s="56" t="s">
        <v>99</v>
      </c>
      <c r="B34" s="57" t="s">
        <v>100</v>
      </c>
      <c r="C34" s="58" t="s">
        <v>67</v>
      </c>
      <c r="D34" s="58" t="s">
        <v>67</v>
      </c>
      <c r="E34" s="58" t="s">
        <v>67</v>
      </c>
      <c r="F34" s="58" t="s">
        <v>67</v>
      </c>
      <c r="G34" s="58" t="s">
        <v>101</v>
      </c>
      <c r="H34" s="58" t="s">
        <v>101</v>
      </c>
      <c r="I34" s="58"/>
      <c r="J34" s="58"/>
      <c r="K34" s="58"/>
      <c r="L34" s="58" t="s">
        <v>67</v>
      </c>
      <c r="M34" s="59">
        <v>42487</v>
      </c>
      <c r="N34" s="59">
        <v>42871</v>
      </c>
      <c r="O34" s="59">
        <v>43201</v>
      </c>
      <c r="P34" s="59">
        <v>43585</v>
      </c>
      <c r="Q34" s="60"/>
      <c r="R34" s="60" t="s">
        <v>153</v>
      </c>
      <c r="S34" s="60" t="s">
        <v>153</v>
      </c>
      <c r="T34" s="60"/>
      <c r="U34" s="56"/>
      <c r="V34" s="59">
        <v>45771</v>
      </c>
    </row>
    <row r="35" spans="1:22" x14ac:dyDescent="0.45">
      <c r="A35" s="56" t="s">
        <v>131</v>
      </c>
      <c r="B35" s="56"/>
      <c r="C35" s="58" t="s">
        <v>101</v>
      </c>
      <c r="D35" s="58" t="s">
        <v>67</v>
      </c>
      <c r="E35" s="58"/>
      <c r="F35" s="58" t="s">
        <v>101</v>
      </c>
      <c r="G35" s="58" t="s">
        <v>101</v>
      </c>
      <c r="H35" s="58" t="s">
        <v>101</v>
      </c>
      <c r="I35" s="58"/>
      <c r="J35" s="58"/>
      <c r="K35" s="58"/>
      <c r="L35" s="58"/>
      <c r="M35" s="56"/>
      <c r="N35" s="59">
        <v>43120</v>
      </c>
      <c r="O35" s="59"/>
      <c r="P35" s="59"/>
      <c r="Q35" s="60"/>
      <c r="R35" s="60" t="s">
        <v>153</v>
      </c>
      <c r="S35" s="60"/>
      <c r="T35" s="60"/>
      <c r="U35" s="56"/>
      <c r="V35" s="56"/>
    </row>
    <row r="36" spans="1:22" x14ac:dyDescent="0.45">
      <c r="A36" s="56" t="s">
        <v>162</v>
      </c>
      <c r="B36" s="56"/>
      <c r="C36" s="58"/>
      <c r="D36" s="58"/>
      <c r="E36" s="58"/>
      <c r="F36" s="58"/>
      <c r="G36" s="58"/>
      <c r="H36" s="58"/>
      <c r="I36" s="58" t="s">
        <v>101</v>
      </c>
      <c r="J36" s="58" t="s">
        <v>101</v>
      </c>
      <c r="K36" s="58" t="s">
        <v>67</v>
      </c>
      <c r="L36" s="58"/>
      <c r="M36" s="56"/>
      <c r="N36" s="56"/>
      <c r="O36" s="59"/>
      <c r="P36" s="59"/>
      <c r="Q36" s="56"/>
      <c r="R36" s="56"/>
      <c r="S36" s="60" t="s">
        <v>153</v>
      </c>
      <c r="T36" s="60" t="s">
        <v>153</v>
      </c>
      <c r="U36" s="59">
        <v>45563</v>
      </c>
      <c r="V36" s="59"/>
    </row>
    <row r="37" spans="1:22" x14ac:dyDescent="0.45">
      <c r="A37" s="56" t="s">
        <v>163</v>
      </c>
      <c r="B37" s="56"/>
      <c r="C37" s="58"/>
      <c r="D37" s="58"/>
      <c r="E37" s="58"/>
      <c r="F37" s="58"/>
      <c r="G37" s="58"/>
      <c r="H37" s="58"/>
      <c r="I37" s="58"/>
      <c r="J37" s="58"/>
      <c r="K37" s="58" t="s">
        <v>67</v>
      </c>
      <c r="L37" s="58"/>
      <c r="M37" s="56"/>
      <c r="N37" s="56"/>
      <c r="O37" s="59"/>
      <c r="P37" s="59"/>
      <c r="Q37" s="56"/>
      <c r="R37" s="56"/>
      <c r="S37" s="60" t="s">
        <v>153</v>
      </c>
      <c r="T37" s="60" t="s">
        <v>153</v>
      </c>
      <c r="U37" s="59">
        <v>45773</v>
      </c>
      <c r="V37" s="59"/>
    </row>
    <row r="38" spans="1:22" x14ac:dyDescent="0.45">
      <c r="A38" s="56"/>
      <c r="B38" s="67" t="s">
        <v>143</v>
      </c>
      <c r="C38" s="58">
        <v>23</v>
      </c>
      <c r="D38" s="58">
        <v>24</v>
      </c>
      <c r="E38" s="58">
        <v>23</v>
      </c>
      <c r="F38" s="58">
        <v>24</v>
      </c>
      <c r="G38" s="58">
        <v>21</v>
      </c>
      <c r="H38" s="58">
        <v>23</v>
      </c>
      <c r="I38" s="58">
        <v>23</v>
      </c>
      <c r="J38" s="68">
        <v>20</v>
      </c>
      <c r="K38" s="68">
        <v>20</v>
      </c>
      <c r="L38" s="68"/>
      <c r="M38" s="47">
        <f>COUNT(M2:M23)</f>
        <v>17</v>
      </c>
      <c r="N38" s="47">
        <f>COUNT(N2:N23)</f>
        <v>16</v>
      </c>
      <c r="O38" s="47">
        <f>COUNT(O2:O23)</f>
        <v>19</v>
      </c>
      <c r="P38" s="69"/>
      <c r="Q38" s="56"/>
      <c r="R38" s="56"/>
      <c r="S38" s="56"/>
      <c r="T38" s="56"/>
      <c r="U38" s="59"/>
      <c r="V38" s="59"/>
    </row>
    <row r="39" spans="1:22" x14ac:dyDescent="0.45">
      <c r="B39" s="10"/>
    </row>
  </sheetData>
  <autoFilter ref="A1:V35" xr:uid="{40CD5D25-B7F5-4185-9331-A45CC9A0011E}"/>
  <hyperlinks>
    <hyperlink ref="B2" r:id="rId1" xr:uid="{81173749-2DAA-485D-A94D-DE3ED9AA9179}"/>
    <hyperlink ref="B3" r:id="rId2" xr:uid="{3DEA2735-8A9B-4474-BFF9-31444F2BFD80}"/>
    <hyperlink ref="B10" r:id="rId3" xr:uid="{603870F8-ABFA-4468-BDB0-4D4CE8656BF2}"/>
    <hyperlink ref="B11" r:id="rId4" xr:uid="{A651100F-CA81-4460-A031-6C44DEB06057}"/>
    <hyperlink ref="B12" r:id="rId5" xr:uid="{4F54A68F-9368-4FFD-B39D-3A7361F41779}"/>
    <hyperlink ref="B8" r:id="rId6" xr:uid="{D2034B61-1F2A-4F37-BDB7-49AECC2F0CD5}"/>
    <hyperlink ref="B4" r:id="rId7" xr:uid="{A15CDB14-08E5-4CF3-9489-F0DFF4B72C72}"/>
    <hyperlink ref="B5" r:id="rId8" xr:uid="{C36D25BC-C7B7-411A-A433-F614D8CD026F}"/>
    <hyperlink ref="B13" r:id="rId9" xr:uid="{3DA61DED-86AF-42B8-B11E-CABBE71BAE2D}"/>
    <hyperlink ref="B6" r:id="rId10" xr:uid="{5B1C7827-8314-4E10-AD47-45A70EE6BDFC}"/>
    <hyperlink ref="B16" r:id="rId11" xr:uid="{F18E81E4-888A-4AC5-9188-E459CD3B9F5E}"/>
    <hyperlink ref="B14" r:id="rId12" xr:uid="{4EF3A164-E77F-4CEA-B514-C1E4BBB1D9AC}"/>
    <hyperlink ref="B34" r:id="rId13" xr:uid="{C8863805-FF4C-40EB-B066-86210EF955C3}"/>
    <hyperlink ref="B7" r:id="rId14" xr:uid="{2CF6A3C4-F0E3-47B1-A641-D254B76C89EE}"/>
    <hyperlink ref="B19" r:id="rId15" xr:uid="{D4B35A71-CF70-4017-AD9C-443318D060E7}"/>
    <hyperlink ref="B20" r:id="rId16" xr:uid="{EC194AD5-C6FE-44BC-AFAE-0E5F86EE808E}"/>
    <hyperlink ref="B23" r:id="rId17" xr:uid="{A08F1967-44D8-4655-8FAB-8DCF0F66510B}"/>
    <hyperlink ref="B22" r:id="rId18" xr:uid="{BC05723C-4113-4D35-8339-FC325C093445}"/>
    <hyperlink ref="B9" r:id="rId19" xr:uid="{2B6FCA06-84AE-4F3E-BD96-293F965FCC30}"/>
    <hyperlink ref="B24" r:id="rId20" xr:uid="{1091E153-3423-4CAF-BED8-C99B61CB8B2B}"/>
    <hyperlink ref="B17" r:id="rId21" xr:uid="{C9AB955B-7784-4594-8D3A-C0F64934B330}"/>
    <hyperlink ref="B26" r:id="rId22" xr:uid="{51D575E7-B884-43E8-8FC9-1842385D8129}"/>
    <hyperlink ref="B27" r:id="rId23" xr:uid="{E87EAF37-4162-4185-99F5-30E753B7F85F}"/>
    <hyperlink ref="B25" r:id="rId24" xr:uid="{26E2245F-B0A6-4E08-8389-5CF25215E8B5}"/>
    <hyperlink ref="B18" r:id="rId25" xr:uid="{96EBFD8D-3D41-414D-B66B-7E5A0BF36C74}"/>
    <hyperlink ref="B21" r:id="rId26" xr:uid="{04519C6D-C303-48C0-95F4-7C3658E50F40}"/>
    <hyperlink ref="B28" r:id="rId27" xr:uid="{86F90750-5B00-477B-B881-0316435CD0C3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28"/>
  <legacyDrawing r:id="rId29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7D5CC-8730-453C-B23F-021EAEBD0D45}">
  <sheetPr>
    <pageSetUpPr fitToPage="1"/>
  </sheetPr>
  <dimension ref="A1:J15"/>
  <sheetViews>
    <sheetView zoomScaleNormal="100" zoomScaleSheetLayoutView="70" workbookViewId="0">
      <selection activeCell="E6" sqref="E6"/>
    </sheetView>
  </sheetViews>
  <sheetFormatPr defaultRowHeight="14.25" x14ac:dyDescent="0.45"/>
  <cols>
    <col min="1" max="1" width="13.86328125" style="1" customWidth="1"/>
    <col min="2" max="2" width="32.265625" style="3" customWidth="1"/>
    <col min="3" max="3" width="26.33203125" bestFit="1" customWidth="1"/>
    <col min="4" max="4" width="2.9296875" customWidth="1"/>
    <col min="5" max="5" width="9.53125" bestFit="1" customWidth="1"/>
    <col min="6" max="6" width="9.53125" style="2" customWidth="1"/>
    <col min="7" max="7" width="12.6640625" style="2" bestFit="1" customWidth="1"/>
    <col min="8" max="8" width="9.9296875" style="2" customWidth="1"/>
    <col min="9" max="9" width="8.33203125" style="2" bestFit="1" customWidth="1"/>
    <col min="10" max="10" width="10.86328125" style="2" customWidth="1"/>
  </cols>
  <sheetData>
    <row r="1" spans="1:10" x14ac:dyDescent="0.45">
      <c r="A1" s="4" t="s">
        <v>19</v>
      </c>
    </row>
    <row r="2" spans="1:10" x14ac:dyDescent="0.45">
      <c r="A2" s="4" t="s">
        <v>164</v>
      </c>
    </row>
    <row r="4" spans="1:10" s="7" customFormat="1" ht="28.5" x14ac:dyDescent="0.45">
      <c r="A4" s="5" t="s">
        <v>21</v>
      </c>
      <c r="B4" s="6" t="s">
        <v>22</v>
      </c>
      <c r="C4" s="7" t="s">
        <v>144</v>
      </c>
      <c r="E4" s="8" t="s">
        <v>165</v>
      </c>
      <c r="F4" s="39" t="s">
        <v>166</v>
      </c>
      <c r="G4" s="15" t="s">
        <v>10</v>
      </c>
      <c r="H4" s="15" t="s">
        <v>11</v>
      </c>
      <c r="I4" s="15" t="s">
        <v>7</v>
      </c>
      <c r="J4" s="15" t="s">
        <v>27</v>
      </c>
    </row>
    <row r="6" spans="1:10" x14ac:dyDescent="0.45">
      <c r="A6" s="1">
        <v>44774</v>
      </c>
      <c r="B6" s="3" t="s">
        <v>167</v>
      </c>
      <c r="E6" s="28">
        <v>48.88</v>
      </c>
      <c r="J6" s="9">
        <f t="shared" ref="J6:J13" si="0">SUM(E6:I6)</f>
        <v>48.88</v>
      </c>
    </row>
    <row r="7" spans="1:10" x14ac:dyDescent="0.45">
      <c r="A7" s="1">
        <v>45549</v>
      </c>
      <c r="B7" s="3" t="s">
        <v>146</v>
      </c>
      <c r="C7" t="s">
        <v>147</v>
      </c>
      <c r="E7" s="28"/>
      <c r="G7" s="2">
        <v>15</v>
      </c>
      <c r="J7" s="9">
        <f t="shared" si="0"/>
        <v>15</v>
      </c>
    </row>
    <row r="8" spans="1:10" x14ac:dyDescent="0.45">
      <c r="A8" s="1">
        <v>45576</v>
      </c>
      <c r="B8" s="3" t="s">
        <v>168</v>
      </c>
      <c r="C8" t="s">
        <v>40</v>
      </c>
      <c r="E8" s="28"/>
      <c r="F8" s="2">
        <v>-200</v>
      </c>
      <c r="J8" s="9">
        <f t="shared" si="0"/>
        <v>-200</v>
      </c>
    </row>
    <row r="9" spans="1:10" x14ac:dyDescent="0.45">
      <c r="A9" s="1">
        <v>45781</v>
      </c>
      <c r="B9" s="3" t="s">
        <v>188</v>
      </c>
      <c r="C9" t="s">
        <v>147</v>
      </c>
      <c r="E9" s="28"/>
      <c r="G9" s="2">
        <v>59.39</v>
      </c>
      <c r="J9" s="9">
        <f t="shared" si="0"/>
        <v>59.39</v>
      </c>
    </row>
    <row r="10" spans="1:10" x14ac:dyDescent="0.45">
      <c r="B10" s="3" t="s">
        <v>189</v>
      </c>
      <c r="C10" t="s">
        <v>147</v>
      </c>
      <c r="E10" s="28"/>
      <c r="G10" s="2">
        <v>24.99</v>
      </c>
      <c r="J10" s="9">
        <f t="shared" si="0"/>
        <v>24.99</v>
      </c>
    </row>
    <row r="11" spans="1:10" x14ac:dyDescent="0.45">
      <c r="A11" s="1">
        <v>45811</v>
      </c>
      <c r="B11" s="3" t="s">
        <v>190</v>
      </c>
      <c r="C11" t="s">
        <v>147</v>
      </c>
      <c r="E11" s="28"/>
      <c r="G11" s="2">
        <v>58.65</v>
      </c>
      <c r="J11" s="9">
        <f t="shared" si="0"/>
        <v>58.65</v>
      </c>
    </row>
    <row r="12" spans="1:10" x14ac:dyDescent="0.45">
      <c r="A12" s="1">
        <v>45862</v>
      </c>
      <c r="B12" s="3" t="s">
        <v>191</v>
      </c>
      <c r="C12" t="s">
        <v>147</v>
      </c>
      <c r="E12" s="28"/>
      <c r="G12" s="2">
        <v>18</v>
      </c>
      <c r="J12" s="9">
        <f t="shared" si="0"/>
        <v>18</v>
      </c>
    </row>
    <row r="13" spans="1:10" x14ac:dyDescent="0.45">
      <c r="J13" s="9">
        <f t="shared" si="0"/>
        <v>0</v>
      </c>
    </row>
    <row r="14" spans="1:10" ht="14.65" thickBot="1" x14ac:dyDescent="0.5">
      <c r="E14" s="14">
        <f t="shared" ref="E14:J14" si="1">SUM(E6:E13)</f>
        <v>48.88</v>
      </c>
      <c r="F14" s="14">
        <f t="shared" si="1"/>
        <v>-200</v>
      </c>
      <c r="G14" s="14">
        <f t="shared" si="1"/>
        <v>176.03</v>
      </c>
      <c r="H14" s="14">
        <f t="shared" si="1"/>
        <v>0</v>
      </c>
      <c r="I14" s="14">
        <f t="shared" si="1"/>
        <v>0</v>
      </c>
      <c r="J14" s="14">
        <f t="shared" si="1"/>
        <v>24.909999999999989</v>
      </c>
    </row>
    <row r="15" spans="1:10" ht="14.65" thickTop="1" x14ac:dyDescent="0.45"/>
  </sheetData>
  <pageMargins left="0.70866141732283472" right="0.70866141732283472" top="0.74803149606299213" bottom="0.74803149606299213" header="0.31496062992125984" footer="0.31496062992125984"/>
  <pageSetup paperSize="9" scale="96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"/>
  <sheetViews>
    <sheetView tabSelected="1" workbookViewId="0">
      <selection activeCell="A5" sqref="A5"/>
    </sheetView>
  </sheetViews>
  <sheetFormatPr defaultRowHeight="14.25" x14ac:dyDescent="0.45"/>
  <cols>
    <col min="1" max="1" width="11.53125" bestFit="1" customWidth="1"/>
    <col min="2" max="2" width="15.86328125" bestFit="1" customWidth="1"/>
    <col min="3" max="3" width="23.1328125" bestFit="1" customWidth="1"/>
    <col min="7" max="9" width="9.265625" style="28" bestFit="1" customWidth="1"/>
    <col min="10" max="10" width="4.33203125" customWidth="1"/>
    <col min="11" max="11" width="9.1328125" bestFit="1" customWidth="1"/>
    <col min="12" max="12" width="10.46484375" bestFit="1" customWidth="1"/>
  </cols>
  <sheetData>
    <row r="1" spans="1:12" x14ac:dyDescent="0.45">
      <c r="A1" s="7" t="s">
        <v>21</v>
      </c>
      <c r="B1" s="7" t="s">
        <v>169</v>
      </c>
      <c r="C1" s="7" t="s">
        <v>22</v>
      </c>
      <c r="D1" s="7"/>
      <c r="E1" s="7"/>
      <c r="F1" s="7"/>
      <c r="G1" s="43" t="s">
        <v>170</v>
      </c>
      <c r="H1" s="43" t="s">
        <v>171</v>
      </c>
      <c r="I1" s="43" t="s">
        <v>172</v>
      </c>
      <c r="J1" s="7"/>
      <c r="K1" s="7" t="s">
        <v>173</v>
      </c>
      <c r="L1" s="28" t="s">
        <v>174</v>
      </c>
    </row>
    <row r="2" spans="1:12" s="41" customFormat="1" x14ac:dyDescent="0.45">
      <c r="A2" s="40">
        <v>45505</v>
      </c>
      <c r="B2" s="41" t="s">
        <v>167</v>
      </c>
      <c r="C2" s="41" t="s">
        <v>175</v>
      </c>
      <c r="G2" s="42">
        <v>0</v>
      </c>
      <c r="H2" s="42">
        <v>0</v>
      </c>
      <c r="I2" s="42">
        <f>SUM(G2:H2)</f>
        <v>0</v>
      </c>
      <c r="L2" s="42"/>
    </row>
    <row r="3" spans="1:12" x14ac:dyDescent="0.45">
      <c r="A3" s="1"/>
      <c r="I3" s="45">
        <f>SUM(G3:H3)</f>
        <v>0</v>
      </c>
    </row>
    <row r="4" spans="1:12" x14ac:dyDescent="0.45">
      <c r="A4" s="1"/>
      <c r="I4" s="45">
        <f>SUM(G4:H4)</f>
        <v>0</v>
      </c>
    </row>
    <row r="5" spans="1:12" ht="14.65" thickBot="1" x14ac:dyDescent="0.5">
      <c r="A5" s="16" t="s">
        <v>176</v>
      </c>
      <c r="G5" s="29">
        <f>SUM(G2:G4)</f>
        <v>0</v>
      </c>
      <c r="H5" s="29">
        <f>SUM(H2:H4)</f>
        <v>0</v>
      </c>
      <c r="I5" s="29">
        <f>SUM(I3:I4)</f>
        <v>0</v>
      </c>
    </row>
    <row r="6" spans="1:12" ht="14.65" thickTop="1" x14ac:dyDescent="0.45"/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accounts</Value>
    </DocTag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A17B82-70D4-4659-873C-7A28C37C3D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366DC1-7CF3-466B-8AC3-11FD5DF7A1FE}">
  <ds:schemaRefs>
    <ds:schemaRef ds:uri="http://schemas.microsoft.com/office/2006/metadata/properties"/>
    <ds:schemaRef ds:uri="http://www.w3.org/2000/xmlns/"/>
    <ds:schemaRef ds:uri="48200014-c2a6-4302-9c8b-f0d5fd52fdc2"/>
    <ds:schemaRef ds:uri="http://www.w3.org/2001/XMLSchema-instance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3B436F5-22DB-4420-AA7A-8DFCF81C0487}"/>
</file>

<file path=docMetadata/LabelInfo.xml><?xml version="1.0" encoding="utf-8"?>
<clbl:labelList xmlns:clbl="http://schemas.microsoft.com/office/2020/mipLabelMetadata">
  <clbl:label id="{d6fa6db5-9f3a-4c93-9e38-61059ee07e95}" enabled="1" method="Standard" siteId="{4e8d09f7-cc79-4ccb-9149-a4238dd1742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Summary</vt:lpstr>
      <vt:lpstr>Income</vt:lpstr>
      <vt:lpstr>Member List to 31-07-22</vt:lpstr>
      <vt:lpstr>Expenditure</vt:lpstr>
      <vt:lpstr>Member List (Ongoing)</vt:lpstr>
      <vt:lpstr>Cash reconciliation</vt:lpstr>
      <vt:lpstr>Paypal receipts</vt:lpstr>
      <vt:lpstr>'Cash reconciliation'!Print_Area</vt:lpstr>
      <vt:lpstr>Expenditure!Print_Area</vt:lpstr>
      <vt:lpstr>Income!Print_Area</vt:lpstr>
      <vt:lpstr>'Member List (Ongoing)'!Print_Area</vt:lpstr>
      <vt:lpstr>'Member List to 31-07-22'!Print_Area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Derek Stewart</dc:creator>
  <cp:keywords/>
  <dc:description/>
  <cp:lastModifiedBy>John Gifford</cp:lastModifiedBy>
  <cp:revision/>
  <cp:lastPrinted>2026-04-17T18:09:22Z</cp:lastPrinted>
  <dcterms:created xsi:type="dcterms:W3CDTF">2016-04-24T06:37:39Z</dcterms:created>
  <dcterms:modified xsi:type="dcterms:W3CDTF">2026-04-19T11:32:08Z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</Properties>
</file>