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hcroft/Library/Mobile Documents/com~apple~CloudDocs/Blackhall PSA/Accounts/2025-2026/"/>
    </mc:Choice>
  </mc:AlternateContent>
  <xr:revisionPtr revIDLastSave="0" documentId="13_ncr:1_{86CDB959-141D-A343-B7E3-181064BECFA1}" xr6:coauthVersionLast="47" xr6:coauthVersionMax="47" xr10:uidLastSave="{00000000-0000-0000-0000-000000000000}"/>
  <bookViews>
    <workbookView xWindow="0" yWindow="660" windowWidth="29400" windowHeight="18460" activeTab="1" xr2:uid="{91FABBB2-2F40-4BEF-BB89-038EA627468E}"/>
  </bookViews>
  <sheets>
    <sheet name="Accounts" sheetId="1" r:id="rId1"/>
    <sheet name="Bank Transactions" sheetId="5" r:id="rId2"/>
    <sheet name="JustGiving" sheetId="13" state="hidden" r:id="rId3"/>
    <sheet name="Teacher Gifts" sheetId="8" state="hidden" r:id="rId4"/>
  </sheets>
  <externalReferences>
    <externalReference r:id="rId5"/>
    <externalReference r:id="rId6"/>
  </externalReferences>
  <definedNames>
    <definedName name="_xlnm._FilterDatabase" localSheetId="1" hidden="1">'Bank Transactions'!$A$1:$K$292</definedName>
    <definedName name="_xlnm._FilterDatabase" localSheetId="2" hidden="1">JustGiving!$A$1:$K$525</definedName>
    <definedName name="_xlnm.Print_Area" localSheetId="0">Accounts!$A$1:$C$43</definedName>
    <definedName name="_xlnm.Print_Area" localSheetId="1">'Bank Transactions'!$E$1:$K$336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J46" i="5"/>
  <c r="J33" i="5"/>
  <c r="K23" i="13"/>
  <c r="K35" i="13"/>
  <c r="K33" i="13"/>
  <c r="K29" i="13"/>
  <c r="K27" i="13"/>
  <c r="K18" i="13"/>
  <c r="K17" i="13"/>
  <c r="K16" i="13"/>
  <c r="K15" i="13"/>
  <c r="K14" i="13"/>
  <c r="K13" i="13"/>
  <c r="K12" i="13"/>
  <c r="K8" i="13"/>
  <c r="K7" i="13"/>
  <c r="K6" i="13"/>
  <c r="K5" i="13"/>
  <c r="K4" i="13"/>
  <c r="K3" i="13"/>
  <c r="K2" i="13"/>
  <c r="K38" i="13"/>
  <c r="I48" i="5"/>
  <c r="I104" i="5"/>
  <c r="H118" i="5"/>
  <c r="C38" i="1"/>
  <c r="C28" i="1"/>
  <c r="J31" i="13"/>
  <c r="K31" i="13"/>
  <c r="J3" i="5"/>
  <c r="I3" i="5"/>
  <c r="J18" i="5"/>
  <c r="I18" i="5"/>
  <c r="J19" i="5"/>
  <c r="I19" i="5"/>
  <c r="J17" i="5"/>
  <c r="I17" i="5"/>
  <c r="I15" i="5"/>
  <c r="I14" i="5"/>
  <c r="I13" i="5"/>
  <c r="I11" i="5"/>
  <c r="J10" i="5"/>
  <c r="I10" i="5"/>
  <c r="J9" i="5"/>
  <c r="I9" i="5"/>
  <c r="I8" i="5"/>
  <c r="J7" i="5"/>
  <c r="I7" i="5"/>
  <c r="J6" i="5"/>
  <c r="I6" i="5"/>
  <c r="I5" i="5"/>
  <c r="J12" i="5"/>
  <c r="I12" i="5"/>
  <c r="J16" i="5"/>
  <c r="I16" i="5"/>
  <c r="J4" i="5"/>
  <c r="I4" i="5"/>
  <c r="B8" i="1" s="1"/>
  <c r="I33" i="5"/>
  <c r="I31" i="5"/>
  <c r="I32" i="5"/>
  <c r="I30" i="5"/>
  <c r="I29" i="5"/>
  <c r="J28" i="5"/>
  <c r="I28" i="5"/>
  <c r="J27" i="5"/>
  <c r="I27" i="5"/>
  <c r="I26" i="5"/>
  <c r="I25" i="5"/>
  <c r="J24" i="5"/>
  <c r="I23" i="5"/>
  <c r="I22" i="5"/>
  <c r="J21" i="5"/>
  <c r="I21" i="5"/>
  <c r="I24" i="5"/>
  <c r="I20" i="5"/>
  <c r="K39" i="13" s="1"/>
  <c r="K41" i="13" s="1"/>
  <c r="I41" i="5"/>
  <c r="I39" i="5"/>
  <c r="J40" i="5"/>
  <c r="I40" i="5"/>
  <c r="J38" i="5"/>
  <c r="I38" i="5"/>
  <c r="I37" i="5"/>
  <c r="I36" i="5"/>
  <c r="I35" i="5"/>
  <c r="I34" i="5"/>
  <c r="I42" i="5"/>
  <c r="I43" i="5"/>
  <c r="I44" i="5"/>
  <c r="I45" i="5"/>
  <c r="I46" i="5"/>
  <c r="J47" i="5"/>
  <c r="I47" i="5"/>
  <c r="J58" i="5"/>
  <c r="I60" i="5"/>
  <c r="I59" i="5"/>
  <c r="I58" i="5"/>
  <c r="I57" i="5"/>
  <c r="I56" i="5"/>
  <c r="J51" i="5"/>
  <c r="I51" i="5"/>
  <c r="I50" i="5"/>
  <c r="J52" i="5"/>
  <c r="J49" i="5"/>
  <c r="J53" i="5"/>
  <c r="J55" i="5"/>
  <c r="I55" i="5"/>
  <c r="J54" i="5"/>
  <c r="I54" i="5"/>
  <c r="I53" i="5"/>
  <c r="I52" i="5"/>
  <c r="I49" i="5"/>
  <c r="J61" i="5"/>
  <c r="I61" i="5"/>
  <c r="J62" i="5"/>
  <c r="I62" i="5"/>
  <c r="J63" i="5"/>
  <c r="I63" i="5"/>
  <c r="J64" i="5"/>
  <c r="I64" i="5"/>
  <c r="I65" i="5"/>
  <c r="I68" i="5"/>
  <c r="I67" i="5"/>
  <c r="J66" i="5"/>
  <c r="I66" i="5"/>
  <c r="J69" i="5"/>
  <c r="I69" i="5"/>
  <c r="J70" i="5"/>
  <c r="I70" i="5"/>
  <c r="J71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J73" i="5"/>
  <c r="J74" i="5"/>
  <c r="J77" i="5"/>
  <c r="J82" i="5"/>
  <c r="J86" i="5"/>
  <c r="J87" i="5"/>
  <c r="J91" i="5"/>
  <c r="J94" i="5"/>
  <c r="J97" i="5"/>
  <c r="J99" i="5"/>
  <c r="J101" i="5"/>
  <c r="J102" i="5"/>
  <c r="J105" i="5"/>
  <c r="J109" i="5"/>
  <c r="J110" i="5"/>
  <c r="J111" i="5"/>
  <c r="J112" i="5"/>
  <c r="J113" i="5"/>
  <c r="J114" i="5"/>
  <c r="J115" i="5"/>
  <c r="H147" i="13"/>
  <c r="H146" i="13"/>
  <c r="H145" i="13"/>
  <c r="H144" i="13"/>
  <c r="H143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27" i="13"/>
  <c r="H114" i="13"/>
  <c r="H113" i="13"/>
  <c r="H106" i="13"/>
  <c r="H101" i="13"/>
  <c r="H142" i="13"/>
  <c r="H121" i="13"/>
  <c r="H120" i="13"/>
  <c r="H118" i="13"/>
  <c r="H111" i="13"/>
  <c r="H105" i="13"/>
  <c r="H104" i="13"/>
  <c r="H103" i="13"/>
  <c r="H109" i="13"/>
  <c r="H102" i="13"/>
  <c r="H100" i="13"/>
  <c r="H112" i="13"/>
  <c r="H110" i="13"/>
  <c r="H99" i="13"/>
  <c r="H108" i="13"/>
  <c r="H107" i="13"/>
  <c r="H141" i="13"/>
  <c r="H126" i="13"/>
  <c r="H125" i="13"/>
  <c r="H124" i="13"/>
  <c r="H123" i="13"/>
  <c r="H122" i="13"/>
  <c r="H119" i="13"/>
  <c r="H116" i="13"/>
  <c r="H117" i="13"/>
  <c r="H115" i="13"/>
  <c r="H3" i="13"/>
  <c r="H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K25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32" i="1"/>
  <c r="E21" i="1"/>
  <c r="E20" i="1"/>
  <c r="E19" i="1"/>
  <c r="E18" i="1"/>
  <c r="E17" i="1"/>
  <c r="E16" i="1"/>
  <c r="A16" i="1"/>
  <c r="A17" i="1"/>
  <c r="A18" i="1"/>
  <c r="A19" i="1"/>
  <c r="A20" i="1"/>
  <c r="H8" i="8"/>
  <c r="H7" i="8"/>
  <c r="H6" i="8"/>
  <c r="H5" i="8"/>
  <c r="H4" i="8"/>
  <c r="H3" i="8"/>
  <c r="H9" i="8"/>
  <c r="H15" i="8"/>
  <c r="B16" i="8"/>
  <c r="B17" i="1"/>
  <c r="B16" i="1"/>
  <c r="H13" i="1"/>
  <c r="H23" i="1"/>
  <c r="K10" i="13"/>
  <c r="K20" i="13"/>
  <c r="C36" i="1"/>
  <c r="H25" i="1" l="1"/>
  <c r="H27" i="1" s="1"/>
  <c r="C6" i="1" s="1"/>
  <c r="B12" i="1"/>
  <c r="B10" i="1"/>
  <c r="B9" i="1" s="1"/>
  <c r="C13" i="1" s="1"/>
  <c r="B22" i="1"/>
  <c r="B11" i="1"/>
  <c r="B18" i="1"/>
  <c r="B20" i="1"/>
  <c r="B21" i="1"/>
  <c r="C23" i="1" l="1"/>
  <c r="C25" i="1" s="1"/>
  <c r="C27" i="1" s="1"/>
  <c r="C29" i="1" l="1"/>
  <c r="C33" i="1"/>
  <c r="C43" i="1" s="1"/>
</calcChain>
</file>

<file path=xl/sharedStrings.xml><?xml version="1.0" encoding="utf-8"?>
<sst xmlns="http://schemas.openxmlformats.org/spreadsheetml/2006/main" count="3479" uniqueCount="355">
  <si>
    <t>Football</t>
  </si>
  <si>
    <t>Opening Bank Balance</t>
  </si>
  <si>
    <t>Closing bank balance</t>
  </si>
  <si>
    <t>Check</t>
  </si>
  <si>
    <t>Available to utilise</t>
  </si>
  <si>
    <t>Transaction Date</t>
  </si>
  <si>
    <t>Transaction Type</t>
  </si>
  <si>
    <t>Sort Code</t>
  </si>
  <si>
    <t>Account Number</t>
  </si>
  <si>
    <t>Transaction Description</t>
  </si>
  <si>
    <t>Debit Amount</t>
  </si>
  <si>
    <t>Credit Amount</t>
  </si>
  <si>
    <t>Balance</t>
  </si>
  <si>
    <t>Surplus / (Deficit)</t>
  </si>
  <si>
    <t>Blackhall Primary Parent/Staff Association</t>
  </si>
  <si>
    <t>Blackhall Primary Parent/Staff Association (PSA) is a Scottish registered Charity; No SC045714</t>
  </si>
  <si>
    <t>P7</t>
  </si>
  <si>
    <t>Ann Crawford</t>
  </si>
  <si>
    <t>Wendy</t>
  </si>
  <si>
    <t>P7T</t>
  </si>
  <si>
    <t>Raised</t>
  </si>
  <si>
    <t>Spent</t>
  </si>
  <si>
    <t>Remaining</t>
  </si>
  <si>
    <t>P7C</t>
  </si>
  <si>
    <t>P7P</t>
  </si>
  <si>
    <t>P6B</t>
  </si>
  <si>
    <t>P6O</t>
  </si>
  <si>
    <t>P5Mc</t>
  </si>
  <si>
    <t>P5P</t>
  </si>
  <si>
    <t>P5C</t>
  </si>
  <si>
    <t>P4M</t>
  </si>
  <si>
    <t>P4B</t>
  </si>
  <si>
    <t>P2J</t>
  </si>
  <si>
    <t>P2P</t>
  </si>
  <si>
    <t>P1B</t>
  </si>
  <si>
    <t>P1L</t>
  </si>
  <si>
    <t>Just Giving</t>
  </si>
  <si>
    <t>Erin mason</t>
  </si>
  <si>
    <t>Felicity</t>
  </si>
  <si>
    <t>P2</t>
  </si>
  <si>
    <t>Jane</t>
  </si>
  <si>
    <t>Frances</t>
  </si>
  <si>
    <t>P4</t>
  </si>
  <si>
    <t>P5</t>
  </si>
  <si>
    <t>P1</t>
  </si>
  <si>
    <t>P7?</t>
  </si>
  <si>
    <t>P6?</t>
  </si>
  <si>
    <t>P3 Funded via cash</t>
  </si>
  <si>
    <t>Net Remaining</t>
  </si>
  <si>
    <t>P6</t>
  </si>
  <si>
    <t>P3</t>
  </si>
  <si>
    <t>Events</t>
  </si>
  <si>
    <t>Donations</t>
  </si>
  <si>
    <t>Categories</t>
  </si>
  <si>
    <t>Sub-Categories</t>
  </si>
  <si>
    <t>Operations</t>
  </si>
  <si>
    <t>School</t>
  </si>
  <si>
    <t>Playground Project</t>
  </si>
  <si>
    <t>Venue Hire</t>
  </si>
  <si>
    <t>Fees</t>
  </si>
  <si>
    <t>Enrichment</t>
  </si>
  <si>
    <t>Fundraising Including Gift Aid</t>
  </si>
  <si>
    <t>Income</t>
  </si>
  <si>
    <t>Appeal Name</t>
  </si>
  <si>
    <t>Gift Aid Amount</t>
  </si>
  <si>
    <t>Donation Auth Amount</t>
  </si>
  <si>
    <t>Donation Date</t>
  </si>
  <si>
    <t>Donor Postcode</t>
  </si>
  <si>
    <t>Donor Address Line 1</t>
  </si>
  <si>
    <t>Donor LastName</t>
  </si>
  <si>
    <t>Donor FirstName</t>
  </si>
  <si>
    <t>Appeal</t>
  </si>
  <si>
    <t>Total Donations</t>
  </si>
  <si>
    <t>Year to Date</t>
  </si>
  <si>
    <t>Staff Gifts</t>
  </si>
  <si>
    <t>Expenditure</t>
  </si>
  <si>
    <t>Minimum PSA Balance</t>
  </si>
  <si>
    <t>Notes</t>
  </si>
  <si>
    <t>Football (Subs &amp; Donations)</t>
  </si>
  <si>
    <t>Committed Spend:</t>
  </si>
  <si>
    <t>Keep updated from JustGiving page</t>
  </si>
  <si>
    <t>Wider Staff</t>
  </si>
  <si>
    <t>Gift Aid</t>
  </si>
  <si>
    <t>Playground Phase II</t>
  </si>
  <si>
    <t>Tarmac area near container</t>
  </si>
  <si>
    <t>P7 Parents Social</t>
  </si>
  <si>
    <t>Year to 30 April 2025</t>
  </si>
  <si>
    <t>DD</t>
  </si>
  <si>
    <t>'80-02-22</t>
  </si>
  <si>
    <t>EDINBURGH LEISURE EL5200120</t>
  </si>
  <si>
    <t>TFR</t>
  </si>
  <si>
    <t>BLACKHALL SCHOOL P 800222 10177569</t>
  </si>
  <si>
    <t>PAY</t>
  </si>
  <si>
    <t>SERVICE CHARGES REF : 454460362</t>
  </si>
  <si>
    <t>FPI</t>
  </si>
  <si>
    <t>M HEMSLEY P5 FOOTBALL SUBS 400000001559999988 801160     10 06MAY25 16:40</t>
  </si>
  <si>
    <t>BGC</t>
  </si>
  <si>
    <t>CHARITABLE GIVING PAYROLL GIVING</t>
  </si>
  <si>
    <t>Football Balance transfer to new account</t>
  </si>
  <si>
    <t>Football Subs (see above for adjustment)</t>
  </si>
  <si>
    <t>Football Venue hire (see above for adjustment)</t>
  </si>
  <si>
    <t>JUSTGIVING 4228116 BLACKHALL 7538044581027269CN 165050     40 27MAY25 20:18</t>
  </si>
  <si>
    <t>JUSTGIVING SUBS JG03192166</t>
  </si>
  <si>
    <t>BLACKHALL SCHOOL P 800222 10177569 26MAY25</t>
  </si>
  <si>
    <t>Reimbursed Subs (see below for adjustment)</t>
  </si>
  <si>
    <t>Reimbursed Venue hire (see below for adjustment)</t>
  </si>
  <si>
    <t>Fundraising/Event Income</t>
  </si>
  <si>
    <t>Gift Aid Recovered</t>
  </si>
  <si>
    <t>15/05/2025</t>
  </si>
  <si>
    <t>Anonymous</t>
  </si>
  <si>
    <t>Manna</t>
  </si>
  <si>
    <t>Sinclair</t>
  </si>
  <si>
    <t>3, St. Serfâs Road Tullibody</t>
  </si>
  <si>
    <t>FK10 2RD</t>
  </si>
  <si>
    <t>16/05/2025</t>
  </si>
  <si>
    <t>Rona</t>
  </si>
  <si>
    <t>Thomson</t>
  </si>
  <si>
    <t>10 Hamilton's Folly Mews</t>
  </si>
  <si>
    <t>EH8 9AW</t>
  </si>
  <si>
    <t>17/05/2025</t>
  </si>
  <si>
    <t>18/05/2025</t>
  </si>
  <si>
    <t>19/05/2025</t>
  </si>
  <si>
    <t>Jennifer</t>
  </si>
  <si>
    <t>Young</t>
  </si>
  <si>
    <t>3 Cottage Park</t>
  </si>
  <si>
    <t>EH4 3QL</t>
  </si>
  <si>
    <t>20/05/2025</t>
  </si>
  <si>
    <t>Ruth</t>
  </si>
  <si>
    <t>Ball</t>
  </si>
  <si>
    <t>34 Barnton Avenue</t>
  </si>
  <si>
    <t>EH4 6JH</t>
  </si>
  <si>
    <t>21/05/2025</t>
  </si>
  <si>
    <t>22/05/2025</t>
  </si>
  <si>
    <t>Karen</t>
  </si>
  <si>
    <t>Docwra</t>
  </si>
  <si>
    <t>89</t>
  </si>
  <si>
    <t>EH5 2PS</t>
  </si>
  <si>
    <t>Melanie</t>
  </si>
  <si>
    <t>Duncan</t>
  </si>
  <si>
    <t>4</t>
  </si>
  <si>
    <t>EH4 2DD</t>
  </si>
  <si>
    <t>23/05/2025</t>
  </si>
  <si>
    <t>Dawn</t>
  </si>
  <si>
    <t>Houston</t>
  </si>
  <si>
    <t>12 Queen's Avenue</t>
  </si>
  <si>
    <t>EH4 2DF</t>
  </si>
  <si>
    <t>24/05/2025</t>
  </si>
  <si>
    <t>25/05/2025</t>
  </si>
  <si>
    <t>26/05/2025</t>
  </si>
  <si>
    <t>27/05/2025</t>
  </si>
  <si>
    <t>28/05/2025</t>
  </si>
  <si>
    <t>Energise and Exercise</t>
  </si>
  <si>
    <t>Football (Incl. Transfer of Balance)</t>
  </si>
  <si>
    <t>Energise &amp; Exercise Play Eqpt</t>
  </si>
  <si>
    <t>Energise and Exercise Week</t>
  </si>
  <si>
    <t>BCSC Sports Day</t>
  </si>
  <si>
    <t>P3 Staff Collection Summer 25</t>
  </si>
  <si>
    <t>P4 Staff Collection Summer 25</t>
  </si>
  <si>
    <t>P7 Staff Collection Summer 25</t>
  </si>
  <si>
    <t>P6 Staff Collection Summer 25</t>
  </si>
  <si>
    <t>P2 Staff Collection Summer 25</t>
  </si>
  <si>
    <t>P1 Staff Collection Summer 25</t>
  </si>
  <si>
    <t>P5 Staff Collection Summer 25</t>
  </si>
  <si>
    <t>Football Balance @30/4/25 (incl. ringfenced £3000)</t>
  </si>
  <si>
    <t>Wendy Gift</t>
  </si>
  <si>
    <t>School Resources</t>
  </si>
  <si>
    <t>Resources</t>
  </si>
  <si>
    <t>FPO</t>
  </si>
  <si>
    <t>STEPHANIE MCGLINCH 100000001572408889 P1 STAFF GIFTS 401628     10 22JUN25 19:05</t>
  </si>
  <si>
    <t>FRANCES ROSS 500000001581543866 WIDER STAFF GIFTS 160109     10 22JUN25 18:45</t>
  </si>
  <si>
    <t>FRANCES ROSS 200000001577547029 HAIR SPRAY SUPPLY 160109     10 22JUN25 18:44</t>
  </si>
  <si>
    <t>FIONA DILL 600000001580772282 P6 TEACHER GIFTS 831910     10 21JUN25 14:14</t>
  </si>
  <si>
    <t>BLACKHALL CHILDREN BCSC 25 SPECIAL AW 400000001584147530 800222     10 18JUN25 15:07</t>
  </si>
  <si>
    <t>CAROL WALKER-LYON 200000001574331262 LIBRARY BOOKS 403608     10 16JUN25 17:34</t>
  </si>
  <si>
    <t>JUSTGIVING 4524505 BLACKHALL 0208517251516178CN 165050     40 16JUN25 15:15</t>
  </si>
  <si>
    <t>DEP</t>
  </si>
  <si>
    <t>EDINBURGH COMELY</t>
  </si>
  <si>
    <t>FELICITY CHISHOLM 500000001575555802 P4 STAFF GIFT 090134     10 11JUN25 16:02</t>
  </si>
  <si>
    <t>FELICITY CHISHOLM 300000001578970271 P7 PARENT SOCIAL 090134     10 11JUN25 16:01</t>
  </si>
  <si>
    <t>CARDNET CURRENCY CNET506399500</t>
  </si>
  <si>
    <t>JUSTGIVING 4511331 BLACKHALL 3824704464519094CN 165050     40 09JUN25 15:46</t>
  </si>
  <si>
    <t>HMRC CHARITIES ST01156</t>
  </si>
  <si>
    <t>JUSTGIVING 4499213 BLACKHALL 0438155481512094CN 165050     40 02JUN25 15:18</t>
  </si>
  <si>
    <t>Gift Aid Claim 2024-25</t>
  </si>
  <si>
    <t>Hair spray supplies forgeneral future events</t>
  </si>
  <si>
    <t>BCSC Grant for playground improvements</t>
  </si>
  <si>
    <t>KIRSTY MILLER 600000001583072070 P7 STAFF GIFTS 801114     10 25JUN25 21:47</t>
  </si>
  <si>
    <t>ERIN MASON 100000001573964083 P3 STAFF GIFT 608371     10 25JUN25 15:33</t>
  </si>
  <si>
    <t>KATE CHANDLER 100000001573539457 WENDY STUART GIFT 832003     10 24JUN25 20:25</t>
  </si>
  <si>
    <t>WENDY STUART 600000001582102015 P7 STAFF GOFTS 801248     10 24JUN25 10:18</t>
  </si>
  <si>
    <t>LYNDSAY HEMSLEY 100000001573203458 STAFF P5 GIFTS 804657     10 24JUN25 10:11</t>
  </si>
  <si>
    <t>LAURA BRIGGS 400000001587132632 P2 STAFF  GIFT 110917     10 24JUN25 07:41</t>
  </si>
  <si>
    <t>KATE GRAHAM 400000001587050089 P2 STAFF GIFT 831824     10 23JUN25 22:22</t>
  </si>
  <si>
    <t>JUSTGIVING 4552003 BLACKHALL 1091881284413303CN 165050     40 23JUN25 14:48</t>
  </si>
  <si>
    <t>CONNECT 400000001586798946 BLACKHALL PRIMARY 089299     10 23JUN25 14:22</t>
  </si>
  <si>
    <t>Public Liability Insurance</t>
  </si>
  <si>
    <t>(Staff Gifts 2024-25 TOTAL)</t>
  </si>
  <si>
    <t>KATE CHANDLER 500000001619213515 GARDENING EQPT 832003     10 28AUG25 10:10</t>
  </si>
  <si>
    <t>EASY FUNDRAISING 130940 QUARTER 2 2</t>
  </si>
  <si>
    <t>JUSTGIVING 4559166 BLACKHALL 8970971384210400CN 165050     40 30JUN25 12:48</t>
  </si>
  <si>
    <t>Raised from Sponsored Week</t>
  </si>
  <si>
    <t>Autumn Fair</t>
  </si>
  <si>
    <t>04/10/2025</t>
  </si>
  <si>
    <t>00587003</t>
  </si>
  <si>
    <t>FRANCES ROSS FRANCES PV5BYEXB06TPK2K84H 040004     10 03OCT25 22:30</t>
  </si>
  <si>
    <t>J MAIN P2 FOOTBALL SUBS 200000001636880590 804627     10 03OCT25 20:04</t>
  </si>
  <si>
    <t>SARAH MITCHELL 600000001631161892 OUTDOOR LEARNING 832320     10 18SEP25 14:42</t>
  </si>
  <si>
    <t>FLOAT</t>
  </si>
  <si>
    <t>Tea stand cash kept back after sports day</t>
  </si>
  <si>
    <t>(Of which is held in school account):</t>
  </si>
  <si>
    <t>Subs accidentally transferred to PSA</t>
  </si>
  <si>
    <t>Subs reimbursed to Football account</t>
  </si>
  <si>
    <t>MACKENZIE&amp;WATSON / BOOK SALES 33215808557770000R 832839     10 07OCT25 21:58</t>
  </si>
  <si>
    <t>IOU from Autumn Fair book stall</t>
  </si>
  <si>
    <t>DISCO</t>
  </si>
  <si>
    <t>CHEQUE DEPOSIT BOS  EDINBURGH COM</t>
  </si>
  <si>
    <t>NATALIE MOFFATT 500000001662840644 DISCO TUCK 831924     10 11NOV25 19:28</t>
  </si>
  <si>
    <t>NICHOLAS RAMAGE 200000001658727534 DISCO TUCK 800227     10 11NOV25 16:30</t>
  </si>
  <si>
    <t>BLACKHALLPRIMARY 300000001665423617 PE EQUIPMENT 831847     10 10NOV25 11:18</t>
  </si>
  <si>
    <t>JUSTGIVING 4791379 BLACKHALL 275652374413013XCN 165050     40 03NOV25 14:47</t>
  </si>
  <si>
    <t>JUSTGIVING 4767895 BLACKHALL 194008584413131XCN 165050     40 13OCT25 14:48</t>
  </si>
  <si>
    <t>ELAINE GRIFFIN 600000001644040919 STAFFGIFT25 P4 804627     10 10OCT25 09:27</t>
  </si>
  <si>
    <t>Autumn Disco</t>
  </si>
  <si>
    <t>Stick-ins commission payment</t>
  </si>
  <si>
    <t>15/10/2025</t>
  </si>
  <si>
    <t>Andrew</t>
  </si>
  <si>
    <t>Watson</t>
  </si>
  <si>
    <t>8 Hillpark Way</t>
  </si>
  <si>
    <t>EH4 7BJ</t>
  </si>
  <si>
    <t>General Appeal</t>
  </si>
  <si>
    <t>18/11/2025</t>
  </si>
  <si>
    <t>P2 Staff Collection // Xmas 2025</t>
  </si>
  <si>
    <t>P3 Staff Collection // Xmas 2025</t>
  </si>
  <si>
    <t>P5 Staff Collection // Xmas 2025</t>
  </si>
  <si>
    <t>P7 Staff Collection // Xmas 2025</t>
  </si>
  <si>
    <t>Jenny</t>
  </si>
  <si>
    <t/>
  </si>
  <si>
    <t>Claire</t>
  </si>
  <si>
    <t>Witherspoon</t>
  </si>
  <si>
    <t>1B Ravelston Place, Edinburgh, UK</t>
  </si>
  <si>
    <t>EH4 3DT</t>
  </si>
  <si>
    <t>P4 Staff Collection // Xmas 2025</t>
  </si>
  <si>
    <t>P1 Staff Collection // Xmas 2025</t>
  </si>
  <si>
    <t>P6 Staff Collection // Xmas 2025</t>
  </si>
  <si>
    <t>Catherine</t>
  </si>
  <si>
    <t>Birchmore</t>
  </si>
  <si>
    <t>36 Hillpark Grove</t>
  </si>
  <si>
    <t>EH4 7AP</t>
  </si>
  <si>
    <t>19/11/2025</t>
  </si>
  <si>
    <t>20/11/2025</t>
  </si>
  <si>
    <t>21/11/2025</t>
  </si>
  <si>
    <t>22/11/2025</t>
  </si>
  <si>
    <t>Deepika</t>
  </si>
  <si>
    <t>Appala Raghavulu</t>
  </si>
  <si>
    <t>51</t>
  </si>
  <si>
    <t>EH4 7TD</t>
  </si>
  <si>
    <t>23/11/2025</t>
  </si>
  <si>
    <t>Blackhall Christmas Lights Switch On!!</t>
  </si>
  <si>
    <t>24/11/2025</t>
  </si>
  <si>
    <t>Pugh</t>
  </si>
  <si>
    <t>21 Carfrae Gardens</t>
  </si>
  <si>
    <t>EH4 3SF</t>
  </si>
  <si>
    <t>25/11/2025</t>
  </si>
  <si>
    <t>26/11/2025</t>
  </si>
  <si>
    <t>27/11/2025</t>
  </si>
  <si>
    <t>Jill</t>
  </si>
  <si>
    <t>Kerr</t>
  </si>
  <si>
    <t>17B Fettes Row</t>
  </si>
  <si>
    <t>EH3 6RH</t>
  </si>
  <si>
    <t>28/11/2025</t>
  </si>
  <si>
    <t>Fiona</t>
  </si>
  <si>
    <t>Brown</t>
  </si>
  <si>
    <t>2 House OâHill Gardens</t>
  </si>
  <si>
    <t>EH42AR</t>
  </si>
  <si>
    <t>29/11/2025</t>
  </si>
  <si>
    <t>30/11/2025</t>
  </si>
  <si>
    <t>01/12/2025</t>
  </si>
  <si>
    <t>02/12/2025</t>
  </si>
  <si>
    <t>Linzi</t>
  </si>
  <si>
    <t>Reed</t>
  </si>
  <si>
    <t>47 Hillpark Grove</t>
  </si>
  <si>
    <t>EH4 7EE</t>
  </si>
  <si>
    <t>03/12/2025</t>
  </si>
  <si>
    <t>04/12/2025</t>
  </si>
  <si>
    <t>05/12/2025</t>
  </si>
  <si>
    <t>STEPHANIE MCGLINCH 500000001642096598 P2 STALL FAIR 401628     10 06OCT25 11:17</t>
  </si>
  <si>
    <t>06/12/2025</t>
  </si>
  <si>
    <t>07/12/2025</t>
  </si>
  <si>
    <t>Spend from Energise &amp; Exercise</t>
  </si>
  <si>
    <t>08/12/2025</t>
  </si>
  <si>
    <t>10/12/2025</t>
  </si>
  <si>
    <t>12/12/2025</t>
  </si>
  <si>
    <t>14/12/2025</t>
  </si>
  <si>
    <t>15/12/2025</t>
  </si>
  <si>
    <t>FELICITY CHISHOLM 600000001682960960 P5 STAFF GIFT 090134     10 16DEC25 11:45</t>
  </si>
  <si>
    <t>JUSTGIVING 4878506 BLACKHALL 529844554415140VCN 165050     40 15DEC25 14:45</t>
  </si>
  <si>
    <t>LINDA RENNIE 400000001687519887 P7 STAFF GIFTS 830608     10 15DEC25 13:38</t>
  </si>
  <si>
    <t>BLACKHALLPRIMARY 300000001683864222 PE EQUIPMENT 831847     10 11DEC25 15:14</t>
  </si>
  <si>
    <t>ANNE BRUSATTE 400000001685123078 P1 STAFF GIFT 877001     10 11DEC25 09:11</t>
  </si>
  <si>
    <t>YOUNG XMAS LIGHTS</t>
  </si>
  <si>
    <t>STEPHANIE MCGLINCH 400000001684057911 P2 STAFF GIFT 401628     10 09DEC25 10:31</t>
  </si>
  <si>
    <t>JUSTGIVING 4864559 BLACKHALL 119174584509023XCN 165050     40 09DEC25 05:48</t>
  </si>
  <si>
    <t>JUSTGIVING 4846629 BLACKHALL 041003481511031WCN 165050     40 01DEC25 15:18</t>
  </si>
  <si>
    <t>CITIBANK IRE FIN S CHARITABLE GIVING</t>
  </si>
  <si>
    <t>BETH CROFT 300000001671388380 CHRISTMAS CRAFTS 070116     10 21NOV25 09:53</t>
  </si>
  <si>
    <t>BORDER EMBROID LTD FINAL UNIFORM COMM 28023202117194000R 831840     40 21NOV25 03:32</t>
  </si>
  <si>
    <t>FAYE MICHELLE BOWD 500000001681388034 P6 XMAS STAFF 800619     10 12DEC25 21:22</t>
  </si>
  <si>
    <t>Annual Commission payment</t>
  </si>
  <si>
    <t>Christmas Craft Supplies</t>
  </si>
  <si>
    <t>Young Christmas Lights</t>
  </si>
  <si>
    <t>SERVICE CHARGES REF : 476379596</t>
  </si>
  <si>
    <t>CAF26012238828CF 26012238828CF</t>
  </si>
  <si>
    <t>BETH CROFT &amp; ANDRE BETH CROFT PFRFK4YNY58I5AWG12 040005     10 26JAN26 12:14</t>
  </si>
  <si>
    <t>JUSTGIVING 4912015 BLACKHALL 185120354412159VCN 165050     40 12JAN26 14:45</t>
  </si>
  <si>
    <t>SERVICE CHARGES REF : 473920544</t>
  </si>
  <si>
    <t>JUSTGIVING 4897273 BLACKHALL 393491494812241XCN 165050     40 22DEC25 18:49</t>
  </si>
  <si>
    <t>LAURA BRIGGS 400000001689780895 P3 STAFF  GIFT 110917     10 19DEC25 09:18</t>
  </si>
  <si>
    <t>ERIN MASON 400000001688650076 P4 STAFF GIFTS 831915     10 17DEC25 13:34</t>
  </si>
  <si>
    <t>KATE GRAHAM 200000001679619498 P3 STAFF GIFT 831824     10 17DEC25 07:25</t>
  </si>
  <si>
    <t>BLACKHALLPRIMARY 200000001679217841 PANTO CONTRIBUTION 831847     10 16DEC25 12:24</t>
  </si>
  <si>
    <t>Match Funding E&amp;Y via Sara MacDoka</t>
  </si>
  <si>
    <t>12/02/2026</t>
  </si>
  <si>
    <t>P7 Show Tuck Shop</t>
  </si>
  <si>
    <t>Panto Contribution - Dec 2026</t>
  </si>
  <si>
    <t>Christmas Crafts - Dec 2026</t>
  </si>
  <si>
    <t>JUSTGIVING 5083268 BLACKHALL 887718091513158XCN 165050     40 13APR26 15:19</t>
  </si>
  <si>
    <t>GOCARDLESS LINGUASCOPE-XGCWWW</t>
  </si>
  <si>
    <t>SERVICE CHARGES REF : 481348235</t>
  </si>
  <si>
    <t>BLACKHALLPRIMARY 400000001743571968 LIBRARY SYSTEM 831847     10 27MAR26 10:00</t>
  </si>
  <si>
    <t>BETH CROFT 600000001737474598 EASTER CRAFT SUPPL 040005     10 25MAR26 19:06</t>
  </si>
  <si>
    <t>NATALIE MOFFATT 100000001728338730 WIDER STAFF GIFT 831924     10 25MAR26 12:15</t>
  </si>
  <si>
    <t>LYNDSAY HEMSLEY 300000001739704014 P6C MAT LEAVE GIFT 804657     10 23MAR26 09:44</t>
  </si>
  <si>
    <t>JUSTGIVING 4993073 BLACKHALL 190047554413079WCN 165050     40 03MAR26 14:45</t>
  </si>
  <si>
    <t>CREATURE MEDIA LIM MD000X3SVPETTK</t>
  </si>
  <si>
    <t>LYNDSAY HEMSLEY 200000001711654193 P7 SHOW TUCK 804657     10 13FEB26 18:13</t>
  </si>
  <si>
    <t>01/04/2026</t>
  </si>
  <si>
    <t>Bogle</t>
  </si>
  <si>
    <t>110 Hillpark Grove</t>
  </si>
  <si>
    <t>02/04/2026</t>
  </si>
  <si>
    <t>Elizabeth</t>
  </si>
  <si>
    <t>Allan</t>
  </si>
  <si>
    <t>14 Craigcrook Road</t>
  </si>
  <si>
    <t>EH4 3NQ</t>
  </si>
  <si>
    <t>03/04/2026</t>
  </si>
  <si>
    <t>Wear Your Flair</t>
  </si>
  <si>
    <t>BETH CROFT &amp; ANDRE WEAR FLAIR CASH PII5EPR9GZT1JI65BD 040005     10 29APR26 17:25</t>
  </si>
  <si>
    <t>Cash donations</t>
  </si>
  <si>
    <t>School Branded Sports Kit</t>
  </si>
  <si>
    <t>Staff Gifts XMAS TOTAL</t>
  </si>
  <si>
    <t>Opening balance on 30/4/25:</t>
  </si>
  <si>
    <t>Just Giving Donations Total</t>
  </si>
  <si>
    <t>Just Giving Payout Total</t>
  </si>
  <si>
    <t>Just Giving Fees Total</t>
  </si>
  <si>
    <t>ADOBE Benevity Donation!</t>
  </si>
  <si>
    <t>Closing balance on 30/4/26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</si>
</sst>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£&quot;#,##0;\-&quot;£&quot;#,##0"/>
    <numFmt numFmtId="166" formatCode="_-* #,##0.00_-;\-* #,##0.00_-;_-* &quot;-&quot;??_-;_-@_-"/>
    <numFmt numFmtId="167" formatCode="_-* #,##0_-;\-* #,##0_-;_-* &quot;-&quot;??_-;_-@_-"/>
    <numFmt numFmtId="168" formatCode="&quot;£&quot;#,##0.00"/>
    <numFmt numFmtId="169" formatCode="&quot;£&quot;#,##0"/>
    <numFmt numFmtId="171" formatCode="dd/mm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Calibri (Body)"/>
    </font>
    <font>
      <sz val="11"/>
      <color theme="1"/>
      <name val="Calibri (Body)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167" fontId="0" fillId="0" borderId="0" xfId="1" applyNumberFormat="1" applyFont="1"/>
    <xf numFmtId="167" fontId="2" fillId="0" borderId="0" xfId="1" applyNumberFormat="1" applyFont="1"/>
    <xf numFmtId="0" fontId="3" fillId="0" borderId="0" xfId="0" applyFont="1"/>
    <xf numFmtId="0" fontId="4" fillId="0" borderId="0" xfId="0" applyFont="1"/>
    <xf numFmtId="167" fontId="3" fillId="0" borderId="0" xfId="1" applyNumberFormat="1" applyFont="1"/>
    <xf numFmtId="0" fontId="5" fillId="0" borderId="0" xfId="0" applyFont="1"/>
    <xf numFmtId="14" fontId="0" fillId="0" borderId="0" xfId="0" applyNumberFormat="1"/>
    <xf numFmtId="166" fontId="0" fillId="0" borderId="0" xfId="1" applyFont="1"/>
    <xf numFmtId="166" fontId="0" fillId="2" borderId="0" xfId="1" applyFont="1" applyFill="1"/>
    <xf numFmtId="164" fontId="0" fillId="0" borderId="0" xfId="0" applyNumberFormat="1"/>
    <xf numFmtId="0" fontId="0" fillId="0" borderId="0" xfId="0" applyAlignment="1">
      <alignment wrapText="1"/>
    </xf>
    <xf numFmtId="166" fontId="0" fillId="0" borderId="0" xfId="0" applyNumberFormat="1"/>
    <xf numFmtId="0" fontId="0" fillId="0" borderId="0" xfId="0" applyAlignment="1">
      <alignment horizontal="right"/>
    </xf>
    <xf numFmtId="167" fontId="0" fillId="0" borderId="0" xfId="1" applyNumberFormat="1" applyFont="1" applyFill="1"/>
    <xf numFmtId="167" fontId="2" fillId="0" borderId="0" xfId="1" applyNumberFormat="1" applyFont="1" applyFill="1"/>
    <xf numFmtId="0" fontId="2" fillId="0" borderId="0" xfId="0" applyFont="1" applyAlignment="1">
      <alignment horizontal="right"/>
    </xf>
    <xf numFmtId="0" fontId="6" fillId="0" borderId="0" xfId="0" applyFont="1"/>
    <xf numFmtId="4" fontId="0" fillId="0" borderId="0" xfId="0" applyNumberFormat="1"/>
    <xf numFmtId="4" fontId="2" fillId="0" borderId="0" xfId="0" applyNumberFormat="1" applyFont="1"/>
    <xf numFmtId="168" fontId="0" fillId="0" borderId="0" xfId="0" applyNumberFormat="1"/>
    <xf numFmtId="3" fontId="0" fillId="0" borderId="0" xfId="0" applyNumberFormat="1"/>
    <xf numFmtId="3" fontId="0" fillId="0" borderId="0" xfId="1" applyNumberFormat="1" applyFont="1"/>
    <xf numFmtId="3" fontId="0" fillId="0" borderId="0" xfId="1" applyNumberFormat="1" applyFont="1" applyFill="1"/>
    <xf numFmtId="3" fontId="3" fillId="0" borderId="0" xfId="1" applyNumberFormat="1" applyFont="1"/>
    <xf numFmtId="169" fontId="0" fillId="0" borderId="0" xfId="0" applyNumberFormat="1"/>
    <xf numFmtId="169" fontId="3" fillId="0" borderId="0" xfId="0" applyNumberFormat="1" applyFont="1"/>
    <xf numFmtId="37" fontId="0" fillId="0" borderId="0" xfId="0" applyNumberFormat="1"/>
    <xf numFmtId="37" fontId="2" fillId="0" borderId="0" xfId="0" applyNumberFormat="1" applyFont="1"/>
    <xf numFmtId="37" fontId="2" fillId="0" borderId="0" xfId="1" applyNumberFormat="1" applyFont="1"/>
    <xf numFmtId="37" fontId="0" fillId="0" borderId="0" xfId="1" applyNumberFormat="1" applyFont="1"/>
    <xf numFmtId="37" fontId="0" fillId="0" borderId="0" xfId="1" applyNumberFormat="1" applyFont="1" applyFill="1"/>
    <xf numFmtId="37" fontId="3" fillId="0" borderId="0" xfId="1" applyNumberFormat="1" applyFont="1"/>
    <xf numFmtId="3" fontId="2" fillId="0" borderId="0" xfId="0" applyNumberFormat="1" applyFont="1"/>
    <xf numFmtId="3" fontId="1" fillId="0" borderId="0" xfId="1" applyNumberFormat="1" applyFont="1"/>
    <xf numFmtId="171" fontId="0" fillId="0" borderId="0" xfId="0" applyNumberFormat="1"/>
    <xf numFmtId="14" fontId="2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14" fontId="9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quotePrefix="1"/>
    <xf numFmtId="14" fontId="10" fillId="0" borderId="0" xfId="0" applyNumberFormat="1" applyFont="1"/>
    <xf numFmtId="0" fontId="10" fillId="0" borderId="0" xfId="0" applyFont="1"/>
    <xf numFmtId="168" fontId="2" fillId="0" borderId="0" xfId="0" applyNumberFormat="1" applyFont="1"/>
    <xf numFmtId="4" fontId="0" fillId="2" borderId="0" xfId="0" applyNumberFormat="1" applyFill="1"/>
    <xf numFmtId="4" fontId="10" fillId="0" borderId="0" xfId="0" applyNumberFormat="1" applyFont="1"/>
    <xf numFmtId="37" fontId="2" fillId="0" borderId="1" xfId="0" applyNumberFormat="1" applyFont="1" applyBorder="1"/>
    <xf numFmtId="37" fontId="2" fillId="0" borderId="1" xfId="1" applyNumberFormat="1" applyFont="1" applyBorder="1"/>
    <xf numFmtId="168" fontId="4" fillId="0" borderId="0" xfId="0" applyNumberFormat="1" applyFont="1"/>
    <xf numFmtId="14" fontId="9" fillId="0" borderId="0" xfId="0" applyNumberFormat="1" applyFont="1"/>
    <xf numFmtId="0" fontId="9" fillId="0" borderId="0" xfId="0" applyFont="1"/>
    <xf numFmtId="0" fontId="7" fillId="0" borderId="0" xfId="0" applyFont="1"/>
    <xf numFmtId="1" fontId="0" fillId="0" borderId="0" xfId="0" applyNumberFormat="1"/>
    <xf numFmtId="1" fontId="2" fillId="0" borderId="0" xfId="0" applyNumberFormat="1" applyFont="1"/>
    <xf numFmtId="1" fontId="2" fillId="0" borderId="0" xfId="1" applyNumberFormat="1" applyFont="1"/>
    <xf numFmtId="1" fontId="0" fillId="0" borderId="0" xfId="1" applyNumberFormat="1" applyFont="1"/>
    <xf numFmtId="1" fontId="0" fillId="0" borderId="0" xfId="1" applyNumberFormat="1" applyFont="1" applyFill="1"/>
    <xf numFmtId="1" fontId="3" fillId="0" borderId="0" xfId="0" applyNumberFormat="1" applyFont="1"/>
  </cellXfs>
  <cellStyles count="2">
    <cellStyle name="Comma" xfId="1" builtinId="3"/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aseline="0"/>
              <a:t>FUND ALLOCATION 2025-2026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740740740740744E-2"/>
          <c:y val="0.10300300577181953"/>
          <c:w val="0.91851851851851851"/>
          <c:h val="0.58079625292740045"/>
        </c:manualLayout>
      </c:layout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6B-7942-9EBE-EFF6FD0CAE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6B-7942-9EBE-EFF6FD0CAE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C6B-7942-9EBE-EFF6FD0CAE4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C6B-7942-9EBE-EFF6FD0CAE4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C6B-7942-9EBE-EFF6FD0CAE4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C6B-7942-9EBE-EFF6FD0CAE4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C6B-7942-9EBE-EFF6FD0CAE40}"/>
              </c:ext>
            </c:extLst>
          </c:dPt>
          <c:cat>
            <c:strRef>
              <c:f>Accounts!$A$16:$A$22</c:f>
              <c:strCache>
                <c:ptCount val="7"/>
                <c:pt idx="0">
                  <c:v>Playground Project</c:v>
                </c:pt>
                <c:pt idx="1">
                  <c:v>Enrichment</c:v>
                </c:pt>
                <c:pt idx="2">
                  <c:v>Events</c:v>
                </c:pt>
                <c:pt idx="3">
                  <c:v>Staff Gifts</c:v>
                </c:pt>
                <c:pt idx="4">
                  <c:v>Operations</c:v>
                </c:pt>
                <c:pt idx="5">
                  <c:v>Football (Incl. Transfer of Balance)</c:v>
                </c:pt>
                <c:pt idx="6">
                  <c:v>School Resources</c:v>
                </c:pt>
              </c:strCache>
            </c:strRef>
          </c:cat>
          <c:val>
            <c:numRef>
              <c:f>Accounts!$B$16:$B$22</c:f>
              <c:numCache>
                <c:formatCode>#,##0_);\(#,##0\)</c:formatCode>
                <c:ptCount val="7"/>
                <c:pt idx="0">
                  <c:v>0</c:v>
                </c:pt>
                <c:pt idx="1">
                  <c:v>-1963.83</c:v>
                </c:pt>
                <c:pt idx="2">
                  <c:v>-1936.58</c:v>
                </c:pt>
                <c:pt idx="3">
                  <c:v>-4285.28</c:v>
                </c:pt>
                <c:pt idx="4">
                  <c:v>-396.58</c:v>
                </c:pt>
                <c:pt idx="5">
                  <c:v>-4612.97</c:v>
                </c:pt>
                <c:pt idx="6">
                  <c:v>-1054.72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3B-694F-86F7-98759F0D8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932283464566928E-2"/>
          <c:y val="0.69851813605266555"/>
          <c:w val="0.33228025663458732"/>
          <c:h val="0.25932729720260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46</xdr:row>
      <xdr:rowOff>38100</xdr:rowOff>
    </xdr:from>
    <xdr:to>
      <xdr:col>6</xdr:col>
      <xdr:colOff>425450</xdr:colOff>
      <xdr:row>55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0FF074-CE0B-4CE3-9439-1043E8D30466}"/>
            </a:ext>
          </a:extLst>
        </xdr:cNvPr>
        <xdr:cNvSpPr txBox="1"/>
      </xdr:nvSpPr>
      <xdr:spPr>
        <a:xfrm>
          <a:off x="12700" y="8470900"/>
          <a:ext cx="6682317" cy="1733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Prepared by:___________________________	Beth Croft </a:t>
          </a:r>
          <a:r>
            <a:rPr lang="en-GB" sz="1100" baseline="0"/>
            <a:t>(Treasurer)</a:t>
          </a:r>
        </a:p>
        <a:p>
          <a:endParaRPr lang="en-GB" sz="1100" baseline="0"/>
        </a:p>
        <a:p>
          <a:r>
            <a:rPr lang="en-GB" sz="1100" baseline="0"/>
            <a:t>Reviewed by:__________________________ 	Natalie Moffat (Chair)</a:t>
          </a:r>
        </a:p>
        <a:p>
          <a:endParaRPr lang="en-GB" sz="1100" baseline="0"/>
        </a:p>
        <a:p>
          <a:r>
            <a:rPr lang="en-GB" sz="1100" baseline="0"/>
            <a:t>I confirm that the above receipts and payments statement and balance provide a fair and true report on the financial affairs of Blackhall Primary PSA for the year to 30 April 2026.</a:t>
          </a:r>
        </a:p>
        <a:p>
          <a:endParaRPr lang="en-GB" sz="1100" baseline="0"/>
        </a:p>
        <a:p>
          <a:r>
            <a:rPr lang="en-GB" sz="1100" baseline="0"/>
            <a:t>Reviewed by:__________________________	Michael Cockburn (Independent Examiner)</a:t>
          </a:r>
          <a:endParaRPr lang="en-GB" sz="1100"/>
        </a:p>
      </xdr:txBody>
    </xdr:sp>
    <xdr:clientData/>
  </xdr:twoCellAnchor>
  <xdr:twoCellAnchor>
    <xdr:from>
      <xdr:col>8</xdr:col>
      <xdr:colOff>685800</xdr:colOff>
      <xdr:row>2</xdr:row>
      <xdr:rowOff>114299</xdr:rowOff>
    </xdr:from>
    <xdr:to>
      <xdr:col>13</xdr:col>
      <xdr:colOff>635000</xdr:colOff>
      <xdr:row>33</xdr:row>
      <xdr:rowOff>30238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4D3A10-7C95-5CEC-54AF-FC2A6B9593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4-2025/BC%20Master%20Accounts%2024-25.xlsx" TargetMode="External"/><Relationship Id="rId2" Type="http://schemas.openxmlformats.org/officeDocument/2006/relationships/externalLinkPath" Target="/Users/bethcroft/Library/Mobile%20Documents/com~apple~CloudDocs/Blackhall%20PSA/Accounts/2024-2025/BC%20Master%20Accounts%2024-25.xlsx" TargetMode="External"/><Relationship Id="rId1" Type="http://schemas.openxmlformats.org/officeDocument/2006/relationships/externalLinkPath" Target="/Users/bethcroft/Library/Mobile%20Documents/com~apple~CloudDocs/Blackhall%20PSA/Accounts/2024-2025/BC%20Master%20Accounts%2024-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4-2025/For%20Michael%20Cockburn%2024:25/BC%20Master%20Accounts%202024-2025.xlsx" TargetMode="External"/><Relationship Id="rId2" Type="http://schemas.openxmlformats.org/officeDocument/2006/relationships/externalLinkPath" Target="/Users/bethcroft/Library/Mobile%20Documents/com~apple~CloudDocs/Blackhall%20PSA/Accounts/2024-2025/For%20Michael%20Cockburn%2024:25/BC%20Master%20Accounts%202024-2025.xlsx" TargetMode="External"/><Relationship Id="rId1" Type="http://schemas.openxmlformats.org/officeDocument/2006/relationships/externalLinkPath" Target="/Users/bethcroft/Library/Mobile%20Documents/com~apple~CloudDocs/Blackhall%20PSA/Accounts/2024-2025/For%20Michael%20Cockburn%2024:25/BC%20Master%20Accounts%20202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counts"/>
      <sheetName val="Bank Transactions"/>
      <sheetName val="JustGiving"/>
      <sheetName val="Events Summary"/>
      <sheetName val="Floats"/>
      <sheetName val="Teacher Gifts"/>
      <sheetName val="Journal 1"/>
      <sheetName val="Football"/>
      <sheetName val="Staff Gifts"/>
      <sheetName val="Gift Aid Claim"/>
      <sheetName val="Ringfenced Donations"/>
    </sheetNames>
    <sheetDataSet>
      <sheetData sheetId="0"/>
      <sheetData sheetId="1">
        <row r="3">
          <cell r="H3">
            <v>23581.66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5">
          <cell r="M15">
            <v>11.480000000000246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counts"/>
      <sheetName val="Bank Transactions"/>
      <sheetName val="JustGiving"/>
      <sheetName val="Events Summary"/>
      <sheetName val="Floats"/>
      <sheetName val="Teacher Gifts"/>
      <sheetName val="Journal 1"/>
      <sheetName val="Football"/>
      <sheetName val="Staff Gifts"/>
      <sheetName val="Gift Aid Claim"/>
      <sheetName val="Ringfenced Donations"/>
    </sheetNames>
    <sheetDataSet>
      <sheetData sheetId="0">
        <row r="6">
          <cell r="C6">
            <v>17861.2</v>
          </cell>
        </row>
        <row r="31">
          <cell r="C31">
            <v>768.16999999999916</v>
          </cell>
        </row>
        <row r="32">
          <cell r="C32">
            <v>3000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830613-5070-5E49-A8FD-AD27026CBA78}" name="Table1" displayName="Table1" ref="M20:N37" totalsRowShown="0">
  <tableColumns count="2">
    <tableColumn id="1" xr3:uid="{8C20E19A-F2A5-5E4C-AAAA-F5DC567042F4}" name="Categories"/>
    <tableColumn id="2" xr3:uid="{D811BE00-1BF1-A641-9202-857A30AA0C17}" name="Sub-Categori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4F056-93A2-453D-9B98-509E9CB0A64D}">
  <sheetPr>
    <pageSetUpPr fitToPage="1"/>
  </sheetPr>
  <dimension ref="A1:Q43"/>
  <sheetViews>
    <sheetView topLeftCell="A2" zoomScale="131" workbookViewId="0">
      <selection activeCell="C27" sqref="C27"/>
    </sheetView>
  </sheetViews>
  <sheetFormatPr baseColWidth="10" defaultColWidth="8.83203125" defaultRowHeight="15" outlineLevelRow="1" x14ac:dyDescent="0.2"/>
  <cols>
    <col min="1" max="1" width="29.6640625" customWidth="1"/>
    <col min="2" max="2" width="9.6640625" style="28" bestFit="1" customWidth="1"/>
    <col min="3" max="3" width="10.33203125" style="28" bestFit="1" customWidth="1"/>
    <col min="5" max="5" width="28.6640625" style="22" customWidth="1"/>
    <col min="6" max="6" width="2" style="26" customWidth="1"/>
    <col min="7" max="7" width="9.1640625" style="53" bestFit="1" customWidth="1"/>
    <col min="8" max="8" width="10.33203125" style="53" bestFit="1" customWidth="1"/>
    <col min="9" max="9" width="10.33203125" customWidth="1"/>
  </cols>
  <sheetData>
    <row r="1" spans="1:10" x14ac:dyDescent="0.2">
      <c r="A1" s="1" t="s">
        <v>14</v>
      </c>
    </row>
    <row r="2" spans="1:10" collapsed="1" x14ac:dyDescent="0.2">
      <c r="A2" t="s">
        <v>15</v>
      </c>
      <c r="B2" s="31"/>
      <c r="C2" s="31"/>
      <c r="D2" s="2"/>
      <c r="E2" s="23"/>
      <c r="I2" s="19"/>
    </row>
    <row r="3" spans="1:10" x14ac:dyDescent="0.2">
      <c r="A3" s="1"/>
    </row>
    <row r="4" spans="1:10" x14ac:dyDescent="0.2">
      <c r="B4" s="29" t="s">
        <v>73</v>
      </c>
      <c r="E4"/>
      <c r="F4"/>
      <c r="G4" s="54" t="s">
        <v>86</v>
      </c>
      <c r="J4" s="11"/>
    </row>
    <row r="5" spans="1:10" x14ac:dyDescent="0.2">
      <c r="E5"/>
      <c r="F5"/>
      <c r="J5" s="11"/>
    </row>
    <row r="6" spans="1:10" x14ac:dyDescent="0.2">
      <c r="A6" s="1" t="s">
        <v>1</v>
      </c>
      <c r="B6" s="30"/>
      <c r="C6" s="30">
        <f>$H$27</f>
        <v>23582.000000000004</v>
      </c>
      <c r="D6" s="3"/>
      <c r="E6" s="1" t="s">
        <v>1</v>
      </c>
      <c r="F6" s="1"/>
      <c r="G6" s="55"/>
      <c r="H6" s="55">
        <v>17861.2</v>
      </c>
      <c r="J6" s="11"/>
    </row>
    <row r="7" spans="1:10" x14ac:dyDescent="0.2">
      <c r="A7" s="5" t="s">
        <v>62</v>
      </c>
      <c r="B7" s="31"/>
      <c r="C7" s="31"/>
      <c r="D7" s="2"/>
      <c r="E7" s="5" t="s">
        <v>62</v>
      </c>
      <c r="F7"/>
      <c r="G7" s="56"/>
      <c r="H7" s="56"/>
    </row>
    <row r="8" spans="1:10" x14ac:dyDescent="0.2">
      <c r="A8" t="s">
        <v>36</v>
      </c>
      <c r="B8" s="32">
        <f>SUMIF('Bank Transactions'!I:I,'Bank Transactions'!$M$25,'Bank Transactions'!G:G)</f>
        <v>6507.3799999999992</v>
      </c>
      <c r="C8" s="31"/>
      <c r="D8" s="2"/>
      <c r="E8" t="s">
        <v>74</v>
      </c>
      <c r="F8"/>
      <c r="G8" s="56">
        <v>3573</v>
      </c>
      <c r="H8" s="56"/>
    </row>
    <row r="9" spans="1:10" x14ac:dyDescent="0.2">
      <c r="A9" t="s">
        <v>106</v>
      </c>
      <c r="B9" s="31">
        <f>SUM('Bank Transactions'!G:G)-B8-B10-B11-B12</f>
        <v>5432.7900000000036</v>
      </c>
      <c r="C9" s="31"/>
      <c r="D9" s="2"/>
      <c r="E9" t="s">
        <v>61</v>
      </c>
      <c r="F9"/>
      <c r="G9" s="56">
        <v>14386.01</v>
      </c>
      <c r="H9" s="56"/>
    </row>
    <row r="10" spans="1:10" x14ac:dyDescent="0.2">
      <c r="A10" t="s">
        <v>107</v>
      </c>
      <c r="B10" s="32">
        <f>SUMIF('Bank Transactions'!I:I,'Bank Transactions'!$M$28,'Bank Transactions'!G:G)</f>
        <v>261.99</v>
      </c>
      <c r="C10" s="31"/>
      <c r="D10" s="2"/>
      <c r="E10" t="s">
        <v>52</v>
      </c>
      <c r="F10"/>
      <c r="G10" s="56">
        <v>17805.79</v>
      </c>
      <c r="H10" s="56"/>
    </row>
    <row r="11" spans="1:10" x14ac:dyDescent="0.2">
      <c r="A11" t="s">
        <v>52</v>
      </c>
      <c r="B11" s="32">
        <f>SUMIF('Bank Transactions'!I:I,'Bank Transactions'!$M$22,'Bank Transactions'!G:G)</f>
        <v>10200.77</v>
      </c>
      <c r="C11" s="31"/>
      <c r="D11" s="2"/>
      <c r="E11" t="s">
        <v>78</v>
      </c>
      <c r="F11"/>
      <c r="G11" s="56">
        <v>5830</v>
      </c>
      <c r="H11" s="56"/>
    </row>
    <row r="12" spans="1:10" x14ac:dyDescent="0.2">
      <c r="A12" t="s">
        <v>78</v>
      </c>
      <c r="B12" s="32">
        <f>SUMIF('Bank Transactions'!I:I,'Bank Transactions'!$M$24,'Bank Transactions'!G:G)</f>
        <v>844.8</v>
      </c>
      <c r="C12" s="31"/>
      <c r="D12" s="2"/>
      <c r="H12" s="56"/>
    </row>
    <row r="13" spans="1:10" x14ac:dyDescent="0.2">
      <c r="A13" s="13"/>
      <c r="B13" s="31"/>
      <c r="C13" s="30">
        <f>SUM($B$8:$B$12)</f>
        <v>23247.73</v>
      </c>
      <c r="D13" s="2"/>
      <c r="E13" s="13"/>
      <c r="F13"/>
      <c r="G13" s="56"/>
      <c r="H13" s="55">
        <f>SUM(G8:G11)</f>
        <v>41594.800000000003</v>
      </c>
    </row>
    <row r="14" spans="1:10" x14ac:dyDescent="0.2">
      <c r="A14" s="13"/>
      <c r="B14" s="31"/>
      <c r="C14" s="31"/>
      <c r="D14" s="2"/>
      <c r="E14" s="13"/>
      <c r="F14"/>
      <c r="G14" s="56"/>
      <c r="H14" s="56"/>
    </row>
    <row r="15" spans="1:10" x14ac:dyDescent="0.2">
      <c r="A15" s="5" t="s">
        <v>75</v>
      </c>
      <c r="B15" s="31"/>
      <c r="C15" s="31"/>
      <c r="D15" s="2"/>
      <c r="E15" s="5" t="s">
        <v>75</v>
      </c>
      <c r="F15"/>
      <c r="G15" s="56"/>
      <c r="H15" s="56"/>
    </row>
    <row r="16" spans="1:10" ht="15" customHeight="1" x14ac:dyDescent="0.2">
      <c r="A16" s="12" t="str">
        <f>'Bank Transactions'!$N$36</f>
        <v>Playground Project</v>
      </c>
      <c r="B16" s="31">
        <f>-SUMIF('Bank Transactions'!J:J,'Bank Transactions'!$N$36,'Bank Transactions'!F:F)</f>
        <v>0</v>
      </c>
      <c r="C16" s="31"/>
      <c r="D16" s="2"/>
      <c r="E16" s="12" t="str">
        <f>'Bank Transactions'!$N$36</f>
        <v>Playground Project</v>
      </c>
      <c r="F16"/>
      <c r="G16" s="56">
        <v>-16774.5</v>
      </c>
      <c r="H16" s="56"/>
    </row>
    <row r="17" spans="1:17" ht="15" customHeight="1" x14ac:dyDescent="0.2">
      <c r="A17" s="12" t="str">
        <f>'Bank Transactions'!$N$35</f>
        <v>Enrichment</v>
      </c>
      <c r="B17" s="31">
        <f>-SUMIF('Bank Transactions'!J:J,'Bank Transactions'!$N$35,'Bank Transactions'!F:F)</f>
        <v>-1963.83</v>
      </c>
      <c r="C17" s="31"/>
      <c r="D17" s="2"/>
      <c r="E17" s="12" t="str">
        <f>'Bank Transactions'!$N$35</f>
        <v>Enrichment</v>
      </c>
      <c r="F17"/>
      <c r="G17" s="56">
        <v>-692.85</v>
      </c>
      <c r="H17" s="56"/>
    </row>
    <row r="18" spans="1:17" x14ac:dyDescent="0.2">
      <c r="A18" t="str">
        <f>'Bank Transactions'!$M$23</f>
        <v>Events</v>
      </c>
      <c r="B18" s="28">
        <f>-SUMIF('Bank Transactions'!I:I,'Bank Transactions'!$M$23,'Bank Transactions'!F:F)</f>
        <v>-1936.58</v>
      </c>
      <c r="C18" s="31"/>
      <c r="D18" s="2"/>
      <c r="E18" t="str">
        <f>'Bank Transactions'!$M$23</f>
        <v>Events</v>
      </c>
      <c r="F18"/>
      <c r="G18" s="56">
        <v>-2882.81</v>
      </c>
      <c r="H18" s="56"/>
    </row>
    <row r="19" spans="1:17" x14ac:dyDescent="0.2">
      <c r="A19" t="str">
        <f>'Bank Transactions'!$N$37</f>
        <v>Staff Gifts</v>
      </c>
      <c r="B19" s="32">
        <f>-SUMIF('Bank Transactions'!I:I,'Bank Transactions'!$N$37,'Bank Transactions'!F:F)</f>
        <v>-4285.28</v>
      </c>
      <c r="C19" s="32"/>
      <c r="D19" s="15"/>
      <c r="E19" t="str">
        <f>'Bank Transactions'!$N$37</f>
        <v>Staff Gifts</v>
      </c>
      <c r="F19"/>
      <c r="G19" s="57">
        <v>-4268.3100000000004</v>
      </c>
      <c r="H19" s="57"/>
    </row>
    <row r="20" spans="1:17" x14ac:dyDescent="0.2">
      <c r="A20" t="str">
        <f>'Bank Transactions'!$M$26</f>
        <v>Operations</v>
      </c>
      <c r="B20" s="31">
        <f>-SUMIF('Bank Transactions'!I:I,'Bank Transactions'!$M$26,'Bank Transactions'!F:F)</f>
        <v>-396.58</v>
      </c>
      <c r="C20" s="31"/>
      <c r="D20" s="2"/>
      <c r="E20" t="str">
        <f>'Bank Transactions'!$M$26</f>
        <v>Operations</v>
      </c>
      <c r="F20"/>
      <c r="G20" s="56">
        <v>-530.5</v>
      </c>
      <c r="H20" s="56"/>
    </row>
    <row r="21" spans="1:17" x14ac:dyDescent="0.2">
      <c r="A21" t="s">
        <v>152</v>
      </c>
      <c r="B21" s="31">
        <f>-SUMIF('Bank Transactions'!I:I,'Bank Transactions'!$M$24,'Bank Transactions'!F:F)</f>
        <v>-4612.97</v>
      </c>
      <c r="C21" s="31"/>
      <c r="D21" s="2"/>
      <c r="E21" t="str">
        <f>'Bank Transactions'!$M$24</f>
        <v>Football</v>
      </c>
      <c r="F21"/>
      <c r="G21" s="56">
        <v>-6548.21</v>
      </c>
      <c r="H21" s="56"/>
    </row>
    <row r="22" spans="1:17" x14ac:dyDescent="0.2">
      <c r="A22" t="s">
        <v>165</v>
      </c>
      <c r="B22" s="31">
        <f>-SUMIFS('Bank Transactions'!F:F,'Bank Transactions'!I:I,'Bank Transactions'!$M$27,'Bank Transactions'!J:J,'Bank Transactions'!$N$32)</f>
        <v>-1054.72</v>
      </c>
      <c r="C22" s="31"/>
      <c r="D22" s="2"/>
      <c r="E22" t="s">
        <v>165</v>
      </c>
      <c r="F22"/>
      <c r="G22" s="56">
        <v>-4176.82</v>
      </c>
      <c r="H22" s="56"/>
    </row>
    <row r="23" spans="1:17" x14ac:dyDescent="0.2">
      <c r="C23" s="30">
        <f>SUM($B$16:$B$22)</f>
        <v>-14249.960000000001</v>
      </c>
      <c r="D23" s="15"/>
      <c r="E23"/>
      <c r="F23"/>
      <c r="H23" s="55">
        <f>SUM(G16:G22)</f>
        <v>-35874</v>
      </c>
      <c r="Q23" s="28"/>
    </row>
    <row r="24" spans="1:17" x14ac:dyDescent="0.2">
      <c r="B24" s="31"/>
      <c r="C24" s="31"/>
      <c r="D24" s="2"/>
      <c r="E24"/>
      <c r="F24"/>
      <c r="G24" s="56"/>
      <c r="H24" s="56"/>
    </row>
    <row r="25" spans="1:17" x14ac:dyDescent="0.2">
      <c r="A25" t="s">
        <v>13</v>
      </c>
      <c r="B25" s="31"/>
      <c r="C25" s="29">
        <f>$C$13+$C$23</f>
        <v>8997.7699999999986</v>
      </c>
      <c r="D25" s="2"/>
      <c r="E25" t="s">
        <v>13</v>
      </c>
      <c r="F25"/>
      <c r="G25" s="56"/>
      <c r="H25" s="54">
        <f>H13+H23</f>
        <v>5720.8000000000029</v>
      </c>
    </row>
    <row r="26" spans="1:17" ht="16" thickBot="1" x14ac:dyDescent="0.25">
      <c r="B26" s="31"/>
      <c r="C26" s="31"/>
      <c r="D26" s="2"/>
      <c r="E26"/>
      <c r="F26"/>
      <c r="G26" s="56"/>
      <c r="H26" s="56"/>
    </row>
    <row r="27" spans="1:17" ht="16" thickBot="1" x14ac:dyDescent="0.25">
      <c r="A27" s="1" t="s">
        <v>354</v>
      </c>
      <c r="B27" s="30"/>
      <c r="C27" s="47" t="e">
        <f>$C$25+$C$6+$C$28</f>
        <v>#REF!</v>
      </c>
      <c r="D27" s="3"/>
      <c r="E27" s="1" t="s">
        <v>2</v>
      </c>
      <c r="F27" s="1"/>
      <c r="G27" s="55"/>
      <c r="H27" s="54">
        <f>H25+H6</f>
        <v>23582.000000000004</v>
      </c>
    </row>
    <row r="28" spans="1:17" x14ac:dyDescent="0.2">
      <c r="A28" s="4" t="s">
        <v>209</v>
      </c>
      <c r="B28" s="32"/>
      <c r="C28" s="32" t="e">
        <f>#REF!</f>
        <v>#REF!</v>
      </c>
      <c r="D28" s="16"/>
      <c r="E28" s="24"/>
    </row>
    <row r="29" spans="1:17" s="4" customFormat="1" hidden="1" outlineLevel="1" x14ac:dyDescent="0.2">
      <c r="B29" s="33" t="s">
        <v>3</v>
      </c>
      <c r="C29" s="33" t="e">
        <f>'Bank Transactions'!#REF!-C27</f>
        <v>#REF!</v>
      </c>
      <c r="D29" s="6"/>
      <c r="E29" s="25"/>
      <c r="F29" s="27"/>
      <c r="G29" s="58"/>
      <c r="H29" s="58"/>
    </row>
    <row r="30" spans="1:17" collapsed="1" x14ac:dyDescent="0.2">
      <c r="B30" s="31"/>
      <c r="C30" s="31"/>
      <c r="D30" s="2"/>
      <c r="E30" s="23"/>
    </row>
    <row r="31" spans="1:17" x14ac:dyDescent="0.2">
      <c r="B31" s="31"/>
      <c r="C31" s="31"/>
      <c r="D31" s="2"/>
      <c r="E31" s="23"/>
    </row>
    <row r="32" spans="1:17" ht="16" thickBot="1" x14ac:dyDescent="0.25">
      <c r="A32" t="s">
        <v>76</v>
      </c>
      <c r="C32" s="31">
        <v>3000</v>
      </c>
      <c r="D32" s="2"/>
      <c r="E32" s="35" t="s">
        <v>163</v>
      </c>
      <c r="H32" s="53">
        <f>SUM([2]Accounts!$C$31:$C$32)</f>
        <v>3768.1699999999992</v>
      </c>
    </row>
    <row r="33" spans="1:5" ht="16" thickBot="1" x14ac:dyDescent="0.25">
      <c r="A33" t="s">
        <v>4</v>
      </c>
      <c r="C33" s="48" t="e">
        <f>$C$27-SUM($C$32:$C$32)</f>
        <v>#REF!</v>
      </c>
      <c r="D33" s="2"/>
      <c r="E33" s="25"/>
    </row>
    <row r="35" spans="1:5" x14ac:dyDescent="0.2">
      <c r="A35" s="7" t="s">
        <v>79</v>
      </c>
    </row>
    <row r="36" spans="1:5" x14ac:dyDescent="0.2">
      <c r="A36" s="52" t="s">
        <v>74</v>
      </c>
      <c r="C36" s="28" t="e">
        <f>'[1]Staff Gifts'!M$15+#REF!</f>
        <v>#REF!</v>
      </c>
      <c r="E36" s="22" t="s">
        <v>80</v>
      </c>
    </row>
    <row r="37" spans="1:5" x14ac:dyDescent="0.2">
      <c r="A37" s="52" t="s">
        <v>83</v>
      </c>
      <c r="C37" s="28">
        <v>14469.5</v>
      </c>
      <c r="E37" s="22" t="s">
        <v>84</v>
      </c>
    </row>
    <row r="38" spans="1:5" x14ac:dyDescent="0.2">
      <c r="A38" s="52" t="s">
        <v>153</v>
      </c>
      <c r="C38" s="28" t="e">
        <f>#REF!-'Bank Transactions'!$F$54-'Bank Transactions'!F38</f>
        <v>#REF!</v>
      </c>
      <c r="E38" s="22" t="s">
        <v>200</v>
      </c>
    </row>
    <row r="39" spans="1:5" x14ac:dyDescent="0.2">
      <c r="A39" t="s">
        <v>323</v>
      </c>
      <c r="C39" s="28">
        <v>500</v>
      </c>
    </row>
    <row r="40" spans="1:5" x14ac:dyDescent="0.2">
      <c r="A40" s="52" t="s">
        <v>324</v>
      </c>
      <c r="C40" s="28">
        <v>400</v>
      </c>
    </row>
    <row r="41" spans="1:5" x14ac:dyDescent="0.2">
      <c r="A41" s="52" t="s">
        <v>347</v>
      </c>
      <c r="C41" s="28">
        <v>500</v>
      </c>
    </row>
    <row r="42" spans="1:5" ht="16" thickBot="1" x14ac:dyDescent="0.25"/>
    <row r="43" spans="1:5" ht="16" thickBot="1" x14ac:dyDescent="0.25">
      <c r="A43" s="1" t="s">
        <v>4</v>
      </c>
      <c r="C43" s="47" t="e">
        <f>$C$33-SUM($C$36:$C$42)</f>
        <v>#REF!</v>
      </c>
    </row>
  </sheetData>
  <pageMargins left="0.7" right="0.7" top="0.75" bottom="0.75" header="0.3" footer="0.3"/>
  <pageSetup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C49B-EC78-4B20-AFF1-5A5E1FE054E7}">
  <sheetPr>
    <pageSetUpPr fitToPage="1"/>
  </sheetPr>
  <dimension ref="A1:N360"/>
  <sheetViews>
    <sheetView tabSelected="1" zoomScale="125" workbookViewId="0">
      <selection activeCell="E14" sqref="E14"/>
    </sheetView>
  </sheetViews>
  <sheetFormatPr baseColWidth="10" defaultColWidth="8.83203125" defaultRowHeight="15" x14ac:dyDescent="0.2"/>
  <cols>
    <col min="1" max="1" width="12.5" style="36" customWidth="1"/>
    <col min="2" max="2" width="4.83203125" customWidth="1"/>
    <col min="3" max="3" width="8.83203125" customWidth="1"/>
    <col min="4" max="4" width="7.5" customWidth="1"/>
    <col min="5" max="5" width="67.6640625" customWidth="1"/>
    <col min="6" max="6" width="12.5" style="19" bestFit="1" customWidth="1"/>
    <col min="7" max="7" width="11.1640625" style="19" customWidth="1"/>
    <col min="8" max="8" width="10" style="19" customWidth="1"/>
    <col min="9" max="9" width="12.83203125" customWidth="1"/>
    <col min="10" max="10" width="15.6640625" customWidth="1"/>
    <col min="11" max="11" width="31.1640625" customWidth="1"/>
    <col min="12" max="12" width="5.83203125" customWidth="1"/>
    <col min="13" max="13" width="15.5" customWidth="1"/>
    <col min="14" max="14" width="23.33203125" customWidth="1"/>
  </cols>
  <sheetData>
    <row r="1" spans="1:11" x14ac:dyDescent="0.2">
      <c r="A1" s="36" t="s">
        <v>5</v>
      </c>
      <c r="B1" t="s">
        <v>6</v>
      </c>
      <c r="C1" t="s">
        <v>7</v>
      </c>
      <c r="D1" t="s">
        <v>8</v>
      </c>
      <c r="E1" t="s">
        <v>9</v>
      </c>
      <c r="F1" s="19" t="s">
        <v>10</v>
      </c>
      <c r="G1" s="19" t="s">
        <v>11</v>
      </c>
      <c r="H1" s="19" t="s">
        <v>12</v>
      </c>
      <c r="I1" t="s">
        <v>53</v>
      </c>
      <c r="J1" t="s">
        <v>54</v>
      </c>
      <c r="K1" s="19" t="s">
        <v>77</v>
      </c>
    </row>
    <row r="2" spans="1:11" x14ac:dyDescent="0.2">
      <c r="K2" s="19"/>
    </row>
    <row r="3" spans="1:11" x14ac:dyDescent="0.2">
      <c r="A3" s="8">
        <v>46141</v>
      </c>
      <c r="B3" t="s">
        <v>94</v>
      </c>
      <c r="C3" t="s">
        <v>88</v>
      </c>
      <c r="D3">
        <v>587003</v>
      </c>
      <c r="E3" t="s">
        <v>345</v>
      </c>
      <c r="F3"/>
      <c r="G3">
        <v>92.57</v>
      </c>
      <c r="H3">
        <v>32579.43</v>
      </c>
      <c r="I3" t="str">
        <f>$M$23</f>
        <v>Events</v>
      </c>
      <c r="J3" t="str">
        <f>$N$29</f>
        <v>Wear Your Flair</v>
      </c>
      <c r="K3" s="19" t="s">
        <v>346</v>
      </c>
    </row>
    <row r="4" spans="1:11" x14ac:dyDescent="0.2">
      <c r="A4" s="8">
        <v>46139</v>
      </c>
      <c r="B4" t="s">
        <v>87</v>
      </c>
      <c r="C4" t="s">
        <v>88</v>
      </c>
      <c r="D4">
        <v>587003</v>
      </c>
      <c r="E4" t="s">
        <v>102</v>
      </c>
      <c r="F4">
        <v>18</v>
      </c>
      <c r="G4"/>
      <c r="H4">
        <v>32486.86</v>
      </c>
      <c r="I4" t="str">
        <f>$M$26</f>
        <v>Operations</v>
      </c>
      <c r="J4" t="str">
        <f>$N$31</f>
        <v>Fees</v>
      </c>
      <c r="K4" s="19"/>
    </row>
    <row r="5" spans="1:11" x14ac:dyDescent="0.2">
      <c r="A5" s="8">
        <v>46125</v>
      </c>
      <c r="B5" t="s">
        <v>94</v>
      </c>
      <c r="C5" t="s">
        <v>88</v>
      </c>
      <c r="D5">
        <v>587003</v>
      </c>
      <c r="E5" t="s">
        <v>325</v>
      </c>
      <c r="F5"/>
      <c r="G5">
        <v>304.48</v>
      </c>
      <c r="H5">
        <v>32504.86</v>
      </c>
      <c r="I5" t="str">
        <f>$M$25</f>
        <v>Just Giving</v>
      </c>
      <c r="K5" s="19"/>
    </row>
    <row r="6" spans="1:11" x14ac:dyDescent="0.2">
      <c r="A6" s="8">
        <v>46120</v>
      </c>
      <c r="B6" t="s">
        <v>87</v>
      </c>
      <c r="C6" t="s">
        <v>88</v>
      </c>
      <c r="D6">
        <v>587003</v>
      </c>
      <c r="E6" t="s">
        <v>326</v>
      </c>
      <c r="F6">
        <v>33</v>
      </c>
      <c r="G6"/>
      <c r="H6">
        <v>32200.38</v>
      </c>
      <c r="I6" t="str">
        <f>$M$27</f>
        <v>School</v>
      </c>
      <c r="J6" t="str">
        <f>$N$35</f>
        <v>Enrichment</v>
      </c>
      <c r="K6" s="19"/>
    </row>
    <row r="7" spans="1:11" x14ac:dyDescent="0.2">
      <c r="A7" s="8">
        <v>46119</v>
      </c>
      <c r="B7" t="s">
        <v>92</v>
      </c>
      <c r="C7" t="s">
        <v>88</v>
      </c>
      <c r="D7">
        <v>587003</v>
      </c>
      <c r="E7" t="s">
        <v>327</v>
      </c>
      <c r="F7">
        <v>1.27</v>
      </c>
      <c r="G7"/>
      <c r="H7">
        <v>32233.38</v>
      </c>
      <c r="I7" t="str">
        <f>$M$26</f>
        <v>Operations</v>
      </c>
      <c r="J7" t="str">
        <f>$N$31</f>
        <v>Fees</v>
      </c>
      <c r="K7" s="19"/>
    </row>
    <row r="8" spans="1:11" x14ac:dyDescent="0.2">
      <c r="A8" s="8">
        <v>46119</v>
      </c>
      <c r="B8" t="s">
        <v>96</v>
      </c>
      <c r="C8" t="s">
        <v>88</v>
      </c>
      <c r="D8">
        <v>587003</v>
      </c>
      <c r="E8" t="s">
        <v>97</v>
      </c>
      <c r="F8"/>
      <c r="G8">
        <v>70</v>
      </c>
      <c r="H8">
        <v>32234.65</v>
      </c>
      <c r="I8" t="str">
        <f>$M$22</f>
        <v>Donations</v>
      </c>
      <c r="K8" s="19"/>
    </row>
    <row r="9" spans="1:11" x14ac:dyDescent="0.2">
      <c r="A9" s="8">
        <v>46108</v>
      </c>
      <c r="B9" t="s">
        <v>167</v>
      </c>
      <c r="C9" t="s">
        <v>88</v>
      </c>
      <c r="D9">
        <v>587003</v>
      </c>
      <c r="E9" t="s">
        <v>328</v>
      </c>
      <c r="F9">
        <v>238.8</v>
      </c>
      <c r="G9"/>
      <c r="H9">
        <v>32164.65</v>
      </c>
      <c r="I9" t="str">
        <f>$M$27</f>
        <v>School</v>
      </c>
      <c r="J9" t="str">
        <f>$N$32</f>
        <v>Resources</v>
      </c>
      <c r="K9" s="19"/>
    </row>
    <row r="10" spans="1:11" x14ac:dyDescent="0.2">
      <c r="A10" s="8">
        <v>46106</v>
      </c>
      <c r="B10" t="s">
        <v>167</v>
      </c>
      <c r="C10" t="s">
        <v>88</v>
      </c>
      <c r="D10">
        <v>587003</v>
      </c>
      <c r="E10" t="s">
        <v>329</v>
      </c>
      <c r="F10">
        <v>340.43</v>
      </c>
      <c r="G10"/>
      <c r="H10">
        <v>32403.45</v>
      </c>
      <c r="I10" t="str">
        <f>$M$27</f>
        <v>School</v>
      </c>
      <c r="J10" t="str">
        <f>$N$32</f>
        <v>Resources</v>
      </c>
      <c r="K10" s="19"/>
    </row>
    <row r="11" spans="1:11" x14ac:dyDescent="0.2">
      <c r="A11" s="8">
        <v>46106</v>
      </c>
      <c r="B11" t="s">
        <v>167</v>
      </c>
      <c r="C11" t="s">
        <v>88</v>
      </c>
      <c r="D11">
        <v>587003</v>
      </c>
      <c r="E11" t="s">
        <v>330</v>
      </c>
      <c r="F11">
        <v>766.2</v>
      </c>
      <c r="G11"/>
      <c r="H11">
        <v>32743.88</v>
      </c>
      <c r="I11" t="str">
        <f>$N$37</f>
        <v>Staff Gifts</v>
      </c>
      <c r="K11" s="19" t="s">
        <v>81</v>
      </c>
    </row>
    <row r="12" spans="1:11" x14ac:dyDescent="0.2">
      <c r="A12" s="8">
        <v>46106</v>
      </c>
      <c r="B12" t="s">
        <v>87</v>
      </c>
      <c r="C12" t="s">
        <v>88</v>
      </c>
      <c r="D12">
        <v>587003</v>
      </c>
      <c r="E12" t="s">
        <v>102</v>
      </c>
      <c r="F12">
        <v>18</v>
      </c>
      <c r="G12"/>
      <c r="H12">
        <v>33510.080000000002</v>
      </c>
      <c r="I12" t="str">
        <f>$M$26</f>
        <v>Operations</v>
      </c>
      <c r="J12" t="str">
        <f>$N$31</f>
        <v>Fees</v>
      </c>
      <c r="K12" s="19"/>
    </row>
    <row r="13" spans="1:11" x14ac:dyDescent="0.2">
      <c r="A13" s="8">
        <v>46104</v>
      </c>
      <c r="B13" t="s">
        <v>167</v>
      </c>
      <c r="C13" t="s">
        <v>88</v>
      </c>
      <c r="D13">
        <v>587003</v>
      </c>
      <c r="E13" t="s">
        <v>331</v>
      </c>
      <c r="F13">
        <v>65.73</v>
      </c>
      <c r="G13"/>
      <c r="H13">
        <v>33528.080000000002</v>
      </c>
      <c r="I13" t="str">
        <f>$N$37</f>
        <v>Staff Gifts</v>
      </c>
      <c r="K13" s="19" t="s">
        <v>49</v>
      </c>
    </row>
    <row r="14" spans="1:11" x14ac:dyDescent="0.2">
      <c r="A14" s="8">
        <v>46085</v>
      </c>
      <c r="B14" t="s">
        <v>96</v>
      </c>
      <c r="C14" t="s">
        <v>88</v>
      </c>
      <c r="D14">
        <v>587003</v>
      </c>
      <c r="E14" t="s">
        <v>97</v>
      </c>
      <c r="F14"/>
      <c r="G14">
        <v>70</v>
      </c>
      <c r="H14">
        <v>33593.81</v>
      </c>
      <c r="I14" t="str">
        <f>$M$22</f>
        <v>Donations</v>
      </c>
      <c r="K14" s="19"/>
    </row>
    <row r="15" spans="1:11" x14ac:dyDescent="0.2">
      <c r="A15" s="8">
        <v>46084</v>
      </c>
      <c r="B15" t="s">
        <v>94</v>
      </c>
      <c r="C15" t="s">
        <v>88</v>
      </c>
      <c r="D15">
        <v>587003</v>
      </c>
      <c r="E15" t="s">
        <v>332</v>
      </c>
      <c r="F15"/>
      <c r="G15">
        <v>14.18</v>
      </c>
      <c r="H15">
        <v>33523.81</v>
      </c>
      <c r="I15" t="str">
        <f>$M$25</f>
        <v>Just Giving</v>
      </c>
      <c r="K15" s="19"/>
    </row>
    <row r="16" spans="1:11" x14ac:dyDescent="0.2">
      <c r="A16" s="8">
        <v>46078</v>
      </c>
      <c r="B16" t="s">
        <v>87</v>
      </c>
      <c r="C16" t="s">
        <v>88</v>
      </c>
      <c r="D16">
        <v>587003</v>
      </c>
      <c r="E16" t="s">
        <v>102</v>
      </c>
      <c r="F16">
        <v>18</v>
      </c>
      <c r="G16"/>
      <c r="H16">
        <v>33509.629999999997</v>
      </c>
      <c r="I16" t="str">
        <f>$M$26</f>
        <v>Operations</v>
      </c>
      <c r="J16" t="str">
        <f>$N$31</f>
        <v>Fees</v>
      </c>
      <c r="K16" s="19"/>
    </row>
    <row r="17" spans="1:14" x14ac:dyDescent="0.2">
      <c r="A17" s="8">
        <v>46069</v>
      </c>
      <c r="B17" t="s">
        <v>87</v>
      </c>
      <c r="C17" t="s">
        <v>88</v>
      </c>
      <c r="D17">
        <v>587003</v>
      </c>
      <c r="E17" t="s">
        <v>333</v>
      </c>
      <c r="F17">
        <v>39</v>
      </c>
      <c r="G17"/>
      <c r="H17">
        <v>33527.629999999997</v>
      </c>
      <c r="I17" t="str">
        <f>$M$27</f>
        <v>School</v>
      </c>
      <c r="J17" t="str">
        <f>$N$35</f>
        <v>Enrichment</v>
      </c>
      <c r="K17" s="19"/>
    </row>
    <row r="18" spans="1:14" x14ac:dyDescent="0.2">
      <c r="A18" s="8">
        <v>46066</v>
      </c>
      <c r="B18" t="s">
        <v>167</v>
      </c>
      <c r="C18" t="s">
        <v>88</v>
      </c>
      <c r="D18">
        <v>587003</v>
      </c>
      <c r="E18" t="s">
        <v>334</v>
      </c>
      <c r="F18">
        <v>40.840000000000003</v>
      </c>
      <c r="G18"/>
      <c r="H18">
        <v>33566.629999999997</v>
      </c>
      <c r="I18" t="str">
        <f>$M$23</f>
        <v>Events</v>
      </c>
      <c r="J18" t="str">
        <f>$N$28</f>
        <v>P7 Show Tuck Shop</v>
      </c>
      <c r="K18" s="19"/>
    </row>
    <row r="19" spans="1:14" x14ac:dyDescent="0.2">
      <c r="A19" s="8">
        <v>46066</v>
      </c>
      <c r="B19" t="s">
        <v>175</v>
      </c>
      <c r="C19" t="s">
        <v>88</v>
      </c>
      <c r="D19">
        <v>587003</v>
      </c>
      <c r="E19" t="s">
        <v>176</v>
      </c>
      <c r="F19"/>
      <c r="G19">
        <v>113.7</v>
      </c>
      <c r="H19">
        <v>33607.47</v>
      </c>
      <c r="I19" t="str">
        <f>$M$23</f>
        <v>Events</v>
      </c>
      <c r="J19" t="str">
        <f>$N$28</f>
        <v>P7 Show Tuck Shop</v>
      </c>
      <c r="K19" s="19"/>
    </row>
    <row r="20" spans="1:14" x14ac:dyDescent="0.2">
      <c r="A20" s="8">
        <v>46057</v>
      </c>
      <c r="B20" t="s">
        <v>96</v>
      </c>
      <c r="C20" t="s">
        <v>88</v>
      </c>
      <c r="D20">
        <v>587003</v>
      </c>
      <c r="E20" t="s">
        <v>97</v>
      </c>
      <c r="F20"/>
      <c r="G20">
        <v>70</v>
      </c>
      <c r="H20">
        <v>33493.769999999997</v>
      </c>
      <c r="I20" t="str">
        <f>$M$22</f>
        <v>Donations</v>
      </c>
      <c r="K20" s="19"/>
      <c r="M20" s="7" t="s">
        <v>53</v>
      </c>
      <c r="N20" s="18" t="s">
        <v>54</v>
      </c>
    </row>
    <row r="21" spans="1:14" x14ac:dyDescent="0.2">
      <c r="A21" s="8">
        <v>46056</v>
      </c>
      <c r="B21" t="s">
        <v>92</v>
      </c>
      <c r="C21" t="s">
        <v>88</v>
      </c>
      <c r="D21">
        <v>587003</v>
      </c>
      <c r="E21" t="s">
        <v>310</v>
      </c>
      <c r="F21">
        <v>2.4</v>
      </c>
      <c r="G21"/>
      <c r="H21">
        <v>33423.769999999997</v>
      </c>
      <c r="I21" t="str">
        <f>$M$26</f>
        <v>Operations</v>
      </c>
      <c r="J21" t="str">
        <f>$N$31</f>
        <v>Fees</v>
      </c>
      <c r="K21" s="19"/>
      <c r="M21" s="7"/>
      <c r="N21" s="18"/>
    </row>
    <row r="22" spans="1:14" x14ac:dyDescent="0.2">
      <c r="A22" s="8">
        <v>46049</v>
      </c>
      <c r="B22" t="s">
        <v>96</v>
      </c>
      <c r="C22" t="s">
        <v>88</v>
      </c>
      <c r="D22">
        <v>587003</v>
      </c>
      <c r="E22" t="s">
        <v>311</v>
      </c>
      <c r="F22"/>
      <c r="G22">
        <v>500</v>
      </c>
      <c r="H22">
        <v>33426.17</v>
      </c>
      <c r="I22" t="str">
        <f>$M$22</f>
        <v>Donations</v>
      </c>
      <c r="K22" s="19" t="s">
        <v>320</v>
      </c>
      <c r="M22" t="s">
        <v>52</v>
      </c>
      <c r="N22" t="s">
        <v>154</v>
      </c>
    </row>
    <row r="23" spans="1:14" x14ac:dyDescent="0.2">
      <c r="A23" s="8">
        <v>46048</v>
      </c>
      <c r="B23" t="s">
        <v>94</v>
      </c>
      <c r="C23" t="s">
        <v>88</v>
      </c>
      <c r="D23">
        <v>587003</v>
      </c>
      <c r="E23" t="s">
        <v>312</v>
      </c>
      <c r="F23"/>
      <c r="G23">
        <v>100</v>
      </c>
      <c r="H23">
        <v>32926.17</v>
      </c>
      <c r="I23" t="str">
        <f>$M$22</f>
        <v>Donations</v>
      </c>
      <c r="K23" s="19"/>
      <c r="M23" t="s">
        <v>51</v>
      </c>
      <c r="N23" t="s">
        <v>155</v>
      </c>
    </row>
    <row r="24" spans="1:14" x14ac:dyDescent="0.2">
      <c r="A24" s="8">
        <v>46048</v>
      </c>
      <c r="B24" t="s">
        <v>87</v>
      </c>
      <c r="C24" t="s">
        <v>88</v>
      </c>
      <c r="D24">
        <v>587003</v>
      </c>
      <c r="E24" t="s">
        <v>102</v>
      </c>
      <c r="F24">
        <v>18</v>
      </c>
      <c r="G24"/>
      <c r="H24">
        <v>32826.17</v>
      </c>
      <c r="I24" t="str">
        <f>$I$21</f>
        <v>Operations</v>
      </c>
      <c r="J24" t="str">
        <f>$N$31</f>
        <v>Fees</v>
      </c>
      <c r="K24" s="19"/>
      <c r="M24" t="s">
        <v>0</v>
      </c>
      <c r="N24" t="s">
        <v>85</v>
      </c>
    </row>
    <row r="25" spans="1:14" x14ac:dyDescent="0.2">
      <c r="A25" s="8">
        <v>46034</v>
      </c>
      <c r="B25" t="s">
        <v>94</v>
      </c>
      <c r="C25" t="s">
        <v>88</v>
      </c>
      <c r="D25">
        <v>587003</v>
      </c>
      <c r="E25" t="s">
        <v>313</v>
      </c>
      <c r="F25"/>
      <c r="G25">
        <v>110.08</v>
      </c>
      <c r="H25">
        <v>32844.17</v>
      </c>
      <c r="I25" t="str">
        <f>Table1[[#This Row],[Categories]]</f>
        <v>Just Giving</v>
      </c>
      <c r="K25" s="19"/>
      <c r="M25" t="s">
        <v>36</v>
      </c>
      <c r="N25" t="s">
        <v>201</v>
      </c>
    </row>
    <row r="26" spans="1:14" x14ac:dyDescent="0.2">
      <c r="A26" s="8">
        <v>46028</v>
      </c>
      <c r="B26" t="s">
        <v>96</v>
      </c>
      <c r="C26" t="s">
        <v>88</v>
      </c>
      <c r="D26">
        <v>587003</v>
      </c>
      <c r="E26" t="s">
        <v>97</v>
      </c>
      <c r="F26"/>
      <c r="G26">
        <v>70</v>
      </c>
      <c r="H26">
        <v>32734.09</v>
      </c>
      <c r="I26" t="str">
        <f>$M$22</f>
        <v>Donations</v>
      </c>
      <c r="K26" s="19"/>
      <c r="M26" t="s">
        <v>55</v>
      </c>
      <c r="N26" t="s">
        <v>222</v>
      </c>
    </row>
    <row r="27" spans="1:14" x14ac:dyDescent="0.2">
      <c r="A27" s="8">
        <v>46027</v>
      </c>
      <c r="B27" t="s">
        <v>92</v>
      </c>
      <c r="C27" t="s">
        <v>88</v>
      </c>
      <c r="D27">
        <v>587003</v>
      </c>
      <c r="E27" t="s">
        <v>314</v>
      </c>
      <c r="F27">
        <v>12.66</v>
      </c>
      <c r="G27"/>
      <c r="H27">
        <v>32664.09</v>
      </c>
      <c r="I27" t="str">
        <f>$M$26</f>
        <v>Operations</v>
      </c>
      <c r="J27" t="str">
        <f>$N$31</f>
        <v>Fees</v>
      </c>
      <c r="K27" s="19"/>
      <c r="M27" t="s">
        <v>56</v>
      </c>
      <c r="N27" t="s">
        <v>309</v>
      </c>
    </row>
    <row r="28" spans="1:14" x14ac:dyDescent="0.2">
      <c r="A28" s="8">
        <v>46020</v>
      </c>
      <c r="B28" t="s">
        <v>87</v>
      </c>
      <c r="C28" t="s">
        <v>88</v>
      </c>
      <c r="D28">
        <v>587003</v>
      </c>
      <c r="E28" t="s">
        <v>102</v>
      </c>
      <c r="F28">
        <v>18</v>
      </c>
      <c r="G28"/>
      <c r="H28">
        <v>32676.75</v>
      </c>
      <c r="I28" t="str">
        <f>$M$26</f>
        <v>Operations</v>
      </c>
      <c r="J28" t="str">
        <f>$N$31</f>
        <v>Fees</v>
      </c>
      <c r="K28" s="19"/>
      <c r="M28" t="s">
        <v>82</v>
      </c>
      <c r="N28" t="s">
        <v>322</v>
      </c>
    </row>
    <row r="29" spans="1:14" x14ac:dyDescent="0.2">
      <c r="A29" s="8">
        <v>46013</v>
      </c>
      <c r="B29" t="s">
        <v>94</v>
      </c>
      <c r="C29" t="s">
        <v>88</v>
      </c>
      <c r="D29">
        <v>587003</v>
      </c>
      <c r="E29" t="s">
        <v>315</v>
      </c>
      <c r="F29"/>
      <c r="G29">
        <v>61.65</v>
      </c>
      <c r="H29">
        <v>32694.75</v>
      </c>
      <c r="I29" t="str">
        <f>$M$25</f>
        <v>Just Giving</v>
      </c>
      <c r="K29" s="19"/>
      <c r="N29" t="s">
        <v>344</v>
      </c>
    </row>
    <row r="30" spans="1:14" x14ac:dyDescent="0.2">
      <c r="A30" s="8">
        <v>46010</v>
      </c>
      <c r="B30" t="s">
        <v>167</v>
      </c>
      <c r="C30" t="s">
        <v>88</v>
      </c>
      <c r="D30">
        <v>587003</v>
      </c>
      <c r="E30" t="s">
        <v>316</v>
      </c>
      <c r="F30">
        <v>122</v>
      </c>
      <c r="G30"/>
      <c r="H30">
        <v>32633.1</v>
      </c>
      <c r="I30" t="str">
        <f>$N$37</f>
        <v>Staff Gifts</v>
      </c>
      <c r="K30" s="19" t="s">
        <v>50</v>
      </c>
    </row>
    <row r="31" spans="1:14" x14ac:dyDescent="0.2">
      <c r="A31" s="8">
        <v>46008</v>
      </c>
      <c r="B31" t="s">
        <v>167</v>
      </c>
      <c r="C31" t="s">
        <v>88</v>
      </c>
      <c r="D31">
        <v>587003</v>
      </c>
      <c r="E31" t="s">
        <v>317</v>
      </c>
      <c r="F31">
        <v>184.08</v>
      </c>
      <c r="G31"/>
      <c r="H31">
        <v>32755.1</v>
      </c>
      <c r="I31" t="str">
        <f>$N$37</f>
        <v>Staff Gifts</v>
      </c>
      <c r="K31" s="19" t="s">
        <v>42</v>
      </c>
      <c r="N31" t="s">
        <v>59</v>
      </c>
    </row>
    <row r="32" spans="1:14" x14ac:dyDescent="0.2">
      <c r="A32" s="8">
        <v>46008</v>
      </c>
      <c r="B32" t="s">
        <v>167</v>
      </c>
      <c r="C32" t="s">
        <v>88</v>
      </c>
      <c r="D32">
        <v>587003</v>
      </c>
      <c r="E32" t="s">
        <v>318</v>
      </c>
      <c r="F32">
        <v>60</v>
      </c>
      <c r="G32"/>
      <c r="H32">
        <v>32939.18</v>
      </c>
      <c r="I32" t="str">
        <f>$N$37</f>
        <v>Staff Gifts</v>
      </c>
      <c r="K32" s="19" t="s">
        <v>50</v>
      </c>
      <c r="N32" t="s">
        <v>166</v>
      </c>
    </row>
    <row r="33" spans="1:14" x14ac:dyDescent="0.2">
      <c r="A33" s="8">
        <v>46007</v>
      </c>
      <c r="B33" t="s">
        <v>167</v>
      </c>
      <c r="C33" t="s">
        <v>88</v>
      </c>
      <c r="D33">
        <v>587003</v>
      </c>
      <c r="E33" t="s">
        <v>319</v>
      </c>
      <c r="F33">
        <v>500</v>
      </c>
      <c r="G33"/>
      <c r="H33">
        <v>32999.18</v>
      </c>
      <c r="I33" t="str">
        <f>$M$27</f>
        <v>School</v>
      </c>
      <c r="J33" t="str">
        <f>$N$35</f>
        <v>Enrichment</v>
      </c>
      <c r="K33" s="19"/>
      <c r="N33" t="s">
        <v>58</v>
      </c>
    </row>
    <row r="34" spans="1:14" x14ac:dyDescent="0.2">
      <c r="A34" s="8">
        <v>46007</v>
      </c>
      <c r="B34" t="s">
        <v>167</v>
      </c>
      <c r="C34" t="s">
        <v>88</v>
      </c>
      <c r="D34">
        <v>587003</v>
      </c>
      <c r="E34" t="s">
        <v>294</v>
      </c>
      <c r="F34">
        <v>160.06</v>
      </c>
      <c r="G34"/>
      <c r="H34">
        <v>33499.18</v>
      </c>
      <c r="I34" t="str">
        <f>$N$37</f>
        <v>Staff Gifts</v>
      </c>
      <c r="K34" s="19" t="s">
        <v>43</v>
      </c>
    </row>
    <row r="35" spans="1:14" x14ac:dyDescent="0.2">
      <c r="A35" s="8">
        <v>46006</v>
      </c>
      <c r="B35" t="s">
        <v>94</v>
      </c>
      <c r="C35" t="s">
        <v>88</v>
      </c>
      <c r="D35">
        <v>587003</v>
      </c>
      <c r="E35" t="s">
        <v>295</v>
      </c>
      <c r="F35"/>
      <c r="G35">
        <v>1276.52</v>
      </c>
      <c r="H35">
        <v>33659.24</v>
      </c>
      <c r="I35" t="str">
        <f>$M$25</f>
        <v>Just Giving</v>
      </c>
      <c r="K35" s="19"/>
      <c r="N35" t="s">
        <v>60</v>
      </c>
    </row>
    <row r="36" spans="1:14" x14ac:dyDescent="0.2">
      <c r="A36" s="8">
        <v>46006</v>
      </c>
      <c r="B36" t="s">
        <v>167</v>
      </c>
      <c r="C36" t="s">
        <v>88</v>
      </c>
      <c r="D36">
        <v>587003</v>
      </c>
      <c r="E36" t="s">
        <v>296</v>
      </c>
      <c r="F36">
        <v>131</v>
      </c>
      <c r="G36"/>
      <c r="H36">
        <v>32382.720000000001</v>
      </c>
      <c r="I36" t="str">
        <f>$N$37</f>
        <v>Staff Gifts</v>
      </c>
      <c r="K36" s="19" t="s">
        <v>16</v>
      </c>
      <c r="N36" t="s">
        <v>57</v>
      </c>
    </row>
    <row r="37" spans="1:14" x14ac:dyDescent="0.2">
      <c r="A37" s="8">
        <v>46003</v>
      </c>
      <c r="B37" t="s">
        <v>167</v>
      </c>
      <c r="C37" t="s">
        <v>88</v>
      </c>
      <c r="D37">
        <v>587003</v>
      </c>
      <c r="E37" t="s">
        <v>306</v>
      </c>
      <c r="F37">
        <v>179</v>
      </c>
      <c r="G37"/>
      <c r="H37">
        <v>32513.72</v>
      </c>
      <c r="I37" t="str">
        <f>$N$37</f>
        <v>Staff Gifts</v>
      </c>
      <c r="K37" s="19" t="s">
        <v>49</v>
      </c>
      <c r="N37" t="s">
        <v>74</v>
      </c>
    </row>
    <row r="38" spans="1:14" x14ac:dyDescent="0.2">
      <c r="A38" s="8">
        <v>46002</v>
      </c>
      <c r="B38" t="s">
        <v>167</v>
      </c>
      <c r="C38" t="s">
        <v>88</v>
      </c>
      <c r="D38">
        <v>587003</v>
      </c>
      <c r="E38" t="s">
        <v>297</v>
      </c>
      <c r="F38">
        <v>175.86</v>
      </c>
      <c r="G38"/>
      <c r="H38">
        <v>32692.720000000001</v>
      </c>
      <c r="I38" t="str">
        <f>$M$27</f>
        <v>School</v>
      </c>
      <c r="J38" t="str">
        <f>$N$35</f>
        <v>Enrichment</v>
      </c>
      <c r="K38" s="19" t="s">
        <v>288</v>
      </c>
    </row>
    <row r="39" spans="1:14" x14ac:dyDescent="0.2">
      <c r="A39" s="8">
        <v>46002</v>
      </c>
      <c r="B39" t="s">
        <v>167</v>
      </c>
      <c r="C39" t="s">
        <v>88</v>
      </c>
      <c r="D39">
        <v>587003</v>
      </c>
      <c r="E39" t="s">
        <v>298</v>
      </c>
      <c r="F39">
        <v>165</v>
      </c>
      <c r="G39"/>
      <c r="H39">
        <v>32868.58</v>
      </c>
      <c r="I39" t="str">
        <f>$N$37</f>
        <v>Staff Gifts</v>
      </c>
      <c r="K39" s="19" t="s">
        <v>44</v>
      </c>
    </row>
    <row r="40" spans="1:14" x14ac:dyDescent="0.2">
      <c r="A40" s="8">
        <v>46001</v>
      </c>
      <c r="B40" t="s">
        <v>175</v>
      </c>
      <c r="C40" t="s">
        <v>88</v>
      </c>
      <c r="D40">
        <v>587003</v>
      </c>
      <c r="E40" t="s">
        <v>299</v>
      </c>
      <c r="F40"/>
      <c r="G40">
        <v>264</v>
      </c>
      <c r="H40">
        <v>33033.58</v>
      </c>
      <c r="I40" t="str">
        <f>$M$23</f>
        <v>Events</v>
      </c>
      <c r="J40" t="str">
        <f>$N$27</f>
        <v>Young Christmas Lights</v>
      </c>
      <c r="K40" s="19"/>
    </row>
    <row r="41" spans="1:14" x14ac:dyDescent="0.2">
      <c r="A41" s="8">
        <v>46000</v>
      </c>
      <c r="B41" t="s">
        <v>167</v>
      </c>
      <c r="C41" t="s">
        <v>88</v>
      </c>
      <c r="D41">
        <v>587003</v>
      </c>
      <c r="E41" t="s">
        <v>300</v>
      </c>
      <c r="F41">
        <v>176</v>
      </c>
      <c r="G41"/>
      <c r="H41">
        <v>32769.58</v>
      </c>
      <c r="I41" t="str">
        <f>$N$37</f>
        <v>Staff Gifts</v>
      </c>
      <c r="K41" s="19" t="s">
        <v>39</v>
      </c>
    </row>
    <row r="42" spans="1:14" x14ac:dyDescent="0.2">
      <c r="A42" s="8">
        <v>46000</v>
      </c>
      <c r="B42" t="s">
        <v>94</v>
      </c>
      <c r="C42" t="s">
        <v>88</v>
      </c>
      <c r="D42">
        <v>587003</v>
      </c>
      <c r="E42" t="s">
        <v>301</v>
      </c>
      <c r="F42"/>
      <c r="G42">
        <v>918.95</v>
      </c>
      <c r="H42">
        <v>32945.58</v>
      </c>
      <c r="I42" t="str">
        <f>$M$25</f>
        <v>Just Giving</v>
      </c>
      <c r="K42" s="19"/>
    </row>
    <row r="43" spans="1:14" x14ac:dyDescent="0.2">
      <c r="A43" s="8">
        <v>45994</v>
      </c>
      <c r="B43" t="s">
        <v>96</v>
      </c>
      <c r="C43" t="s">
        <v>88</v>
      </c>
      <c r="D43">
        <v>587003</v>
      </c>
      <c r="E43" t="s">
        <v>97</v>
      </c>
      <c r="F43"/>
      <c r="G43">
        <v>70</v>
      </c>
      <c r="H43">
        <v>32026.63</v>
      </c>
      <c r="I43" t="str">
        <f>$M$22</f>
        <v>Donations</v>
      </c>
      <c r="K43" s="19"/>
    </row>
    <row r="44" spans="1:14" x14ac:dyDescent="0.2">
      <c r="A44" s="8">
        <v>45992</v>
      </c>
      <c r="B44" t="s">
        <v>94</v>
      </c>
      <c r="C44" t="s">
        <v>88</v>
      </c>
      <c r="D44">
        <v>587003</v>
      </c>
      <c r="E44" t="s">
        <v>302</v>
      </c>
      <c r="F44"/>
      <c r="G44">
        <v>1545.51</v>
      </c>
      <c r="H44">
        <v>31956.63</v>
      </c>
      <c r="I44" t="str">
        <f>$M$25</f>
        <v>Just Giving</v>
      </c>
      <c r="K44" s="19"/>
    </row>
    <row r="45" spans="1:14" x14ac:dyDescent="0.2">
      <c r="A45" s="8">
        <v>45992</v>
      </c>
      <c r="B45" t="s">
        <v>96</v>
      </c>
      <c r="C45" t="s">
        <v>88</v>
      </c>
      <c r="D45">
        <v>587003</v>
      </c>
      <c r="E45" t="s">
        <v>303</v>
      </c>
      <c r="F45"/>
      <c r="G45">
        <v>722</v>
      </c>
      <c r="H45">
        <v>30411.119999999999</v>
      </c>
      <c r="I45" t="str">
        <f>$M$22</f>
        <v>Donations</v>
      </c>
      <c r="K45" s="19" t="s">
        <v>353</v>
      </c>
    </row>
    <row r="46" spans="1:14" x14ac:dyDescent="0.2">
      <c r="A46" s="8">
        <v>45986</v>
      </c>
      <c r="B46" t="s">
        <v>87</v>
      </c>
      <c r="C46" t="s">
        <v>88</v>
      </c>
      <c r="D46">
        <v>587003</v>
      </c>
      <c r="E46" t="s">
        <v>102</v>
      </c>
      <c r="F46">
        <v>18</v>
      </c>
      <c r="G46"/>
      <c r="H46">
        <v>29689.119999999999</v>
      </c>
      <c r="I46" t="str">
        <f>$M$26</f>
        <v>Operations</v>
      </c>
      <c r="J46" t="str">
        <f>$N$31</f>
        <v>Fees</v>
      </c>
      <c r="K46" s="19"/>
    </row>
    <row r="47" spans="1:14" x14ac:dyDescent="0.2">
      <c r="A47" s="8">
        <v>45982</v>
      </c>
      <c r="B47" t="s">
        <v>167</v>
      </c>
      <c r="C47" t="s">
        <v>88</v>
      </c>
      <c r="D47">
        <v>587003</v>
      </c>
      <c r="E47" t="s">
        <v>304</v>
      </c>
      <c r="F47">
        <v>331.16</v>
      </c>
      <c r="G47"/>
      <c r="H47">
        <v>29707.119999999999</v>
      </c>
      <c r="I47" t="str">
        <f>$M$27</f>
        <v>School</v>
      </c>
      <c r="J47" t="str">
        <f>$N$35</f>
        <v>Enrichment</v>
      </c>
      <c r="K47" s="19" t="s">
        <v>308</v>
      </c>
    </row>
    <row r="48" spans="1:14" x14ac:dyDescent="0.2">
      <c r="A48" s="8">
        <v>45982</v>
      </c>
      <c r="B48" t="s">
        <v>94</v>
      </c>
      <c r="C48" t="s">
        <v>88</v>
      </c>
      <c r="D48">
        <v>587003</v>
      </c>
      <c r="E48" t="s">
        <v>305</v>
      </c>
      <c r="F48"/>
      <c r="G48">
        <v>359.2</v>
      </c>
      <c r="H48">
        <v>30038.28</v>
      </c>
      <c r="I48" t="str">
        <f>$M$22</f>
        <v>Donations</v>
      </c>
      <c r="K48" s="19" t="s">
        <v>307</v>
      </c>
    </row>
    <row r="49" spans="1:11" x14ac:dyDescent="0.2">
      <c r="A49" s="8">
        <v>45973</v>
      </c>
      <c r="B49" t="s">
        <v>175</v>
      </c>
      <c r="C49" t="s">
        <v>88</v>
      </c>
      <c r="D49">
        <v>587003</v>
      </c>
      <c r="E49" t="s">
        <v>214</v>
      </c>
      <c r="F49"/>
      <c r="G49">
        <v>1576.63</v>
      </c>
      <c r="H49">
        <v>29679.08</v>
      </c>
      <c r="I49" t="str">
        <f>$M$23</f>
        <v>Events</v>
      </c>
      <c r="J49" t="str">
        <f>$N$26</f>
        <v>Autumn Disco</v>
      </c>
      <c r="K49" s="19"/>
    </row>
    <row r="50" spans="1:11" x14ac:dyDescent="0.2">
      <c r="A50" s="8">
        <v>45973</v>
      </c>
      <c r="B50" t="s">
        <v>175</v>
      </c>
      <c r="C50" t="s">
        <v>88</v>
      </c>
      <c r="D50">
        <v>587003</v>
      </c>
      <c r="E50" t="s">
        <v>215</v>
      </c>
      <c r="F50"/>
      <c r="G50">
        <v>143.94999999999999</v>
      </c>
      <c r="H50">
        <v>28102.45</v>
      </c>
      <c r="I50" t="str">
        <f>$M$22</f>
        <v>Donations</v>
      </c>
      <c r="K50" s="19" t="s">
        <v>223</v>
      </c>
    </row>
    <row r="51" spans="1:11" x14ac:dyDescent="0.2">
      <c r="A51" s="8">
        <v>45973</v>
      </c>
      <c r="B51" t="s">
        <v>96</v>
      </c>
      <c r="C51" t="s">
        <v>88</v>
      </c>
      <c r="D51">
        <v>587003</v>
      </c>
      <c r="E51" t="s">
        <v>179</v>
      </c>
      <c r="F51"/>
      <c r="G51">
        <v>128.19999999999999</v>
      </c>
      <c r="H51">
        <v>27958.5</v>
      </c>
      <c r="I51" t="str">
        <f>$M$23</f>
        <v>Events</v>
      </c>
      <c r="J51" t="str">
        <f>$N$26</f>
        <v>Autumn Disco</v>
      </c>
      <c r="K51" s="19"/>
    </row>
    <row r="52" spans="1:11" x14ac:dyDescent="0.2">
      <c r="A52" s="8">
        <v>45972</v>
      </c>
      <c r="B52" t="s">
        <v>167</v>
      </c>
      <c r="C52" t="s">
        <v>88</v>
      </c>
      <c r="D52">
        <v>587003</v>
      </c>
      <c r="E52" t="s">
        <v>216</v>
      </c>
      <c r="F52">
        <v>193.84</v>
      </c>
      <c r="G52"/>
      <c r="H52">
        <v>27830.3</v>
      </c>
      <c r="I52" t="str">
        <f>$M$23</f>
        <v>Events</v>
      </c>
      <c r="J52" t="str">
        <f>$N$26</f>
        <v>Autumn Disco</v>
      </c>
      <c r="K52" s="19"/>
    </row>
    <row r="53" spans="1:11" x14ac:dyDescent="0.2">
      <c r="A53" s="8">
        <v>45972</v>
      </c>
      <c r="B53" t="s">
        <v>167</v>
      </c>
      <c r="C53" t="s">
        <v>88</v>
      </c>
      <c r="D53">
        <v>587003</v>
      </c>
      <c r="E53" t="s">
        <v>217</v>
      </c>
      <c r="F53">
        <v>21.19</v>
      </c>
      <c r="G53"/>
      <c r="H53">
        <v>28024.14</v>
      </c>
      <c r="I53" t="str">
        <f>$M$23</f>
        <v>Events</v>
      </c>
      <c r="J53" t="str">
        <f>$N$26</f>
        <v>Autumn Disco</v>
      </c>
      <c r="K53" s="19"/>
    </row>
    <row r="54" spans="1:11" x14ac:dyDescent="0.2">
      <c r="A54" s="8">
        <v>45971</v>
      </c>
      <c r="B54" t="s">
        <v>167</v>
      </c>
      <c r="C54" t="s">
        <v>88</v>
      </c>
      <c r="D54">
        <v>587003</v>
      </c>
      <c r="E54" t="s">
        <v>218</v>
      </c>
      <c r="F54">
        <v>884.81</v>
      </c>
      <c r="G54"/>
      <c r="H54">
        <v>28045.33</v>
      </c>
      <c r="I54" t="str">
        <f>$M$27</f>
        <v>School</v>
      </c>
      <c r="J54" t="str">
        <f>$N$35</f>
        <v>Enrichment</v>
      </c>
      <c r="K54" s="19" t="s">
        <v>288</v>
      </c>
    </row>
    <row r="55" spans="1:11" x14ac:dyDescent="0.2">
      <c r="A55" s="8">
        <v>45966</v>
      </c>
      <c r="B55" t="s">
        <v>92</v>
      </c>
      <c r="C55" t="s">
        <v>88</v>
      </c>
      <c r="D55">
        <v>587003</v>
      </c>
      <c r="E55" t="s">
        <v>176</v>
      </c>
      <c r="F55">
        <v>470</v>
      </c>
      <c r="G55"/>
      <c r="H55">
        <v>28930.14</v>
      </c>
      <c r="I55" t="str">
        <f>$M$23</f>
        <v>Events</v>
      </c>
      <c r="J55" t="str">
        <f>$N$26</f>
        <v>Autumn Disco</v>
      </c>
      <c r="K55" s="19"/>
    </row>
    <row r="56" spans="1:11" x14ac:dyDescent="0.2">
      <c r="A56" s="8">
        <v>45966</v>
      </c>
      <c r="B56" t="s">
        <v>96</v>
      </c>
      <c r="C56" t="s">
        <v>88</v>
      </c>
      <c r="D56">
        <v>587003</v>
      </c>
      <c r="E56" t="s">
        <v>97</v>
      </c>
      <c r="F56"/>
      <c r="G56">
        <v>70</v>
      </c>
      <c r="H56">
        <v>29400.14</v>
      </c>
      <c r="I56" t="str">
        <f>$M$22</f>
        <v>Donations</v>
      </c>
      <c r="K56" s="19"/>
    </row>
    <row r="57" spans="1:11" x14ac:dyDescent="0.2">
      <c r="A57" s="8">
        <v>45964</v>
      </c>
      <c r="B57" t="s">
        <v>94</v>
      </c>
      <c r="C57" t="s">
        <v>88</v>
      </c>
      <c r="D57">
        <v>587003</v>
      </c>
      <c r="E57" t="s">
        <v>219</v>
      </c>
      <c r="F57"/>
      <c r="G57">
        <v>4.5999999999999996</v>
      </c>
      <c r="H57">
        <v>29330.14</v>
      </c>
      <c r="I57" t="str">
        <f>$M$25</f>
        <v>Just Giving</v>
      </c>
      <c r="K57" s="19"/>
    </row>
    <row r="58" spans="1:11" x14ac:dyDescent="0.2">
      <c r="A58" s="8">
        <v>45957</v>
      </c>
      <c r="B58" t="s">
        <v>87</v>
      </c>
      <c r="C58" t="s">
        <v>88</v>
      </c>
      <c r="D58">
        <v>587003</v>
      </c>
      <c r="E58" t="s">
        <v>102</v>
      </c>
      <c r="F58">
        <v>18</v>
      </c>
      <c r="G58"/>
      <c r="H58">
        <v>29325.54</v>
      </c>
      <c r="I58" t="str">
        <f>$M$26</f>
        <v>Operations</v>
      </c>
      <c r="J58" t="str">
        <f>$N$31</f>
        <v>Fees</v>
      </c>
      <c r="K58" s="19"/>
    </row>
    <row r="59" spans="1:11" x14ac:dyDescent="0.2">
      <c r="A59" s="8">
        <v>45943</v>
      </c>
      <c r="B59" t="s">
        <v>94</v>
      </c>
      <c r="C59" t="s">
        <v>88</v>
      </c>
      <c r="D59">
        <v>587003</v>
      </c>
      <c r="E59" t="s">
        <v>220</v>
      </c>
      <c r="F59"/>
      <c r="G59">
        <v>165.07</v>
      </c>
      <c r="H59">
        <v>29343.54</v>
      </c>
      <c r="I59" t="str">
        <f>$M$25</f>
        <v>Just Giving</v>
      </c>
      <c r="K59" s="19"/>
    </row>
    <row r="60" spans="1:11" x14ac:dyDescent="0.2">
      <c r="A60" s="8">
        <v>45940</v>
      </c>
      <c r="B60" t="s">
        <v>167</v>
      </c>
      <c r="C60" t="s">
        <v>88</v>
      </c>
      <c r="D60">
        <v>587003</v>
      </c>
      <c r="E60" t="s">
        <v>221</v>
      </c>
      <c r="F60">
        <v>24</v>
      </c>
      <c r="G60"/>
      <c r="H60">
        <v>29178.47</v>
      </c>
      <c r="I60" t="str">
        <f>$N$37</f>
        <v>Staff Gifts</v>
      </c>
      <c r="K60" s="19" t="s">
        <v>42</v>
      </c>
    </row>
    <row r="61" spans="1:11" x14ac:dyDescent="0.2">
      <c r="A61" s="50">
        <v>45938</v>
      </c>
      <c r="B61" s="51" t="s">
        <v>96</v>
      </c>
      <c r="C61" s="51" t="s">
        <v>88</v>
      </c>
      <c r="D61" s="51">
        <v>587003</v>
      </c>
      <c r="E61" s="51" t="s">
        <v>179</v>
      </c>
      <c r="F61" s="51"/>
      <c r="G61" s="51">
        <v>73.680000000000007</v>
      </c>
      <c r="H61" s="51">
        <v>29202.47</v>
      </c>
      <c r="I61" t="str">
        <f>$M$23</f>
        <v>Events</v>
      </c>
      <c r="J61" t="str">
        <f>$N$25</f>
        <v>Autumn Fair</v>
      </c>
      <c r="K61" s="19"/>
    </row>
    <row r="62" spans="1:11" x14ac:dyDescent="0.2">
      <c r="A62" s="50">
        <v>45937</v>
      </c>
      <c r="B62" s="51" t="s">
        <v>94</v>
      </c>
      <c r="C62" s="51" t="s">
        <v>88</v>
      </c>
      <c r="D62" s="51">
        <v>587003</v>
      </c>
      <c r="E62" s="51" t="s">
        <v>212</v>
      </c>
      <c r="F62" s="51"/>
      <c r="G62" s="51">
        <v>5</v>
      </c>
      <c r="H62" s="51">
        <v>29128.79</v>
      </c>
      <c r="I62" t="str">
        <f>$M$23</f>
        <v>Events</v>
      </c>
      <c r="J62" t="str">
        <f>$N$25</f>
        <v>Autumn Fair</v>
      </c>
      <c r="K62" s="19" t="s">
        <v>213</v>
      </c>
    </row>
    <row r="63" spans="1:11" x14ac:dyDescent="0.2">
      <c r="A63" s="50">
        <v>45936</v>
      </c>
      <c r="B63" s="51" t="s">
        <v>175</v>
      </c>
      <c r="C63" s="51" t="s">
        <v>88</v>
      </c>
      <c r="D63" s="51">
        <v>587003</v>
      </c>
      <c r="E63" s="51" t="s">
        <v>176</v>
      </c>
      <c r="F63" s="51"/>
      <c r="G63" s="51">
        <v>2711.86</v>
      </c>
      <c r="H63" s="51">
        <v>29123.79</v>
      </c>
      <c r="I63" t="str">
        <f>$M$23</f>
        <v>Events</v>
      </c>
      <c r="J63" t="str">
        <f>$N$25</f>
        <v>Autumn Fair</v>
      </c>
      <c r="K63" s="19"/>
    </row>
    <row r="64" spans="1:11" x14ac:dyDescent="0.2">
      <c r="A64" s="50">
        <v>45936</v>
      </c>
      <c r="B64" s="51" t="s">
        <v>167</v>
      </c>
      <c r="C64" s="51" t="s">
        <v>88</v>
      </c>
      <c r="D64" s="51">
        <v>587003</v>
      </c>
      <c r="E64" s="51" t="s">
        <v>285</v>
      </c>
      <c r="F64" s="51">
        <v>25.08</v>
      </c>
      <c r="G64" s="51"/>
      <c r="H64" s="51">
        <v>26411.93</v>
      </c>
      <c r="I64" t="str">
        <f>$M$23</f>
        <v>Events</v>
      </c>
      <c r="J64" t="str">
        <f>$N$25</f>
        <v>Autumn Fair</v>
      </c>
      <c r="K64" s="19"/>
    </row>
    <row r="65" spans="1:11" x14ac:dyDescent="0.2">
      <c r="A65" s="50">
        <v>45936</v>
      </c>
      <c r="B65" s="51" t="s">
        <v>96</v>
      </c>
      <c r="C65" s="51" t="s">
        <v>88</v>
      </c>
      <c r="D65" s="51">
        <v>587003</v>
      </c>
      <c r="E65" s="51" t="s">
        <v>97</v>
      </c>
      <c r="F65" s="51"/>
      <c r="G65" s="51">
        <v>70</v>
      </c>
      <c r="H65" s="51">
        <v>26437.01</v>
      </c>
      <c r="I65" t="str">
        <f>$M$22</f>
        <v>Donations</v>
      </c>
      <c r="K65" s="19"/>
    </row>
    <row r="66" spans="1:11" x14ac:dyDescent="0.2">
      <c r="A66" s="8">
        <v>45933</v>
      </c>
      <c r="B66" t="s">
        <v>94</v>
      </c>
      <c r="C66" t="s">
        <v>88</v>
      </c>
      <c r="D66" s="41" t="s">
        <v>203</v>
      </c>
      <c r="E66" t="s">
        <v>204</v>
      </c>
      <c r="F66"/>
      <c r="G66">
        <v>28.65</v>
      </c>
      <c r="H66">
        <v>26367.01</v>
      </c>
      <c r="I66" t="str">
        <f>$M$23</f>
        <v>Events</v>
      </c>
      <c r="J66" t="str">
        <f>$N$23</f>
        <v>BCSC Sports Day</v>
      </c>
      <c r="K66" s="19" t="s">
        <v>208</v>
      </c>
    </row>
    <row r="67" spans="1:11" x14ac:dyDescent="0.2">
      <c r="A67" s="8">
        <v>45933</v>
      </c>
      <c r="B67" t="s">
        <v>90</v>
      </c>
      <c r="C67" t="s">
        <v>88</v>
      </c>
      <c r="D67" s="41" t="s">
        <v>203</v>
      </c>
      <c r="E67" t="s">
        <v>91</v>
      </c>
      <c r="F67">
        <v>770</v>
      </c>
      <c r="G67"/>
      <c r="H67">
        <v>26338.36</v>
      </c>
      <c r="I67" t="str">
        <f>$M$24</f>
        <v>Football</v>
      </c>
      <c r="K67" s="19" t="s">
        <v>211</v>
      </c>
    </row>
    <row r="68" spans="1:11" x14ac:dyDescent="0.2">
      <c r="A68" s="8">
        <v>45933</v>
      </c>
      <c r="B68" t="s">
        <v>94</v>
      </c>
      <c r="C68" t="s">
        <v>88</v>
      </c>
      <c r="D68" s="41" t="s">
        <v>203</v>
      </c>
      <c r="E68" t="s">
        <v>205</v>
      </c>
      <c r="F68"/>
      <c r="G68">
        <v>770</v>
      </c>
      <c r="H68">
        <v>27108.36</v>
      </c>
      <c r="I68" t="str">
        <f>$M$24</f>
        <v>Football</v>
      </c>
      <c r="K68" s="19" t="s">
        <v>210</v>
      </c>
    </row>
    <row r="69" spans="1:11" x14ac:dyDescent="0.2">
      <c r="A69" s="8">
        <v>45931</v>
      </c>
      <c r="B69" t="s">
        <v>92</v>
      </c>
      <c r="C69" t="s">
        <v>88</v>
      </c>
      <c r="D69" s="41" t="s">
        <v>203</v>
      </c>
      <c r="E69" t="s">
        <v>176</v>
      </c>
      <c r="F69">
        <v>696</v>
      </c>
      <c r="G69"/>
      <c r="H69">
        <v>26338.36</v>
      </c>
      <c r="I69" t="str">
        <f>$M$23</f>
        <v>Events</v>
      </c>
      <c r="J69" t="str">
        <f>$N$25</f>
        <v>Autumn Fair</v>
      </c>
      <c r="K69" s="19" t="s">
        <v>207</v>
      </c>
    </row>
    <row r="70" spans="1:11" x14ac:dyDescent="0.2">
      <c r="A70" s="8">
        <v>45925</v>
      </c>
      <c r="B70" t="s">
        <v>87</v>
      </c>
      <c r="C70" t="s">
        <v>88</v>
      </c>
      <c r="D70" s="41" t="s">
        <v>203</v>
      </c>
      <c r="E70" t="s">
        <v>102</v>
      </c>
      <c r="F70">
        <v>18</v>
      </c>
      <c r="G70"/>
      <c r="H70">
        <v>27034.36</v>
      </c>
      <c r="I70" t="str">
        <f>$M$26</f>
        <v>Operations</v>
      </c>
      <c r="J70" t="str">
        <f>$N$31</f>
        <v>Fees</v>
      </c>
      <c r="K70" s="19"/>
    </row>
    <row r="71" spans="1:11" x14ac:dyDescent="0.2">
      <c r="A71" s="8">
        <v>45918</v>
      </c>
      <c r="B71" t="s">
        <v>167</v>
      </c>
      <c r="C71" t="s">
        <v>88</v>
      </c>
      <c r="D71" s="41" t="s">
        <v>203</v>
      </c>
      <c r="E71" t="s">
        <v>206</v>
      </c>
      <c r="F71">
        <v>70.099999999999994</v>
      </c>
      <c r="G71"/>
      <c r="H71">
        <v>27052.36</v>
      </c>
      <c r="I71" t="str">
        <f>$M$27</f>
        <v>School</v>
      </c>
      <c r="J71" t="str">
        <f>$N$32</f>
        <v>Resources</v>
      </c>
      <c r="K71" s="19"/>
    </row>
    <row r="72" spans="1:11" x14ac:dyDescent="0.2">
      <c r="A72" s="8">
        <v>45903</v>
      </c>
      <c r="B72" t="s">
        <v>96</v>
      </c>
      <c r="C72" t="s">
        <v>88</v>
      </c>
      <c r="D72">
        <v>587003</v>
      </c>
      <c r="E72" t="s">
        <v>97</v>
      </c>
      <c r="F72"/>
      <c r="G72">
        <v>70</v>
      </c>
      <c r="H72">
        <v>27122.46</v>
      </c>
      <c r="I72" t="str">
        <f>$M$22</f>
        <v>Donations</v>
      </c>
      <c r="K72" s="19"/>
    </row>
    <row r="73" spans="1:11" x14ac:dyDescent="0.2">
      <c r="A73" s="8">
        <v>45897</v>
      </c>
      <c r="B73" t="s">
        <v>167</v>
      </c>
      <c r="C73" t="s">
        <v>88</v>
      </c>
      <c r="D73">
        <v>587003</v>
      </c>
      <c r="E73" t="s">
        <v>197</v>
      </c>
      <c r="F73">
        <v>170.97</v>
      </c>
      <c r="G73"/>
      <c r="H73">
        <v>27052.46</v>
      </c>
      <c r="I73" t="str">
        <f>$M$27</f>
        <v>School</v>
      </c>
      <c r="J73" t="str">
        <f>$N$32</f>
        <v>Resources</v>
      </c>
      <c r="K73" s="19"/>
    </row>
    <row r="74" spans="1:11" x14ac:dyDescent="0.2">
      <c r="A74" s="8">
        <v>45895</v>
      </c>
      <c r="B74" t="s">
        <v>87</v>
      </c>
      <c r="C74" t="s">
        <v>88</v>
      </c>
      <c r="D74">
        <v>587003</v>
      </c>
      <c r="E74" t="s">
        <v>102</v>
      </c>
      <c r="F74">
        <v>18</v>
      </c>
      <c r="G74"/>
      <c r="H74">
        <v>27223.43</v>
      </c>
      <c r="I74" t="str">
        <f>$M$26</f>
        <v>Operations</v>
      </c>
      <c r="J74" t="str">
        <f>$N$31</f>
        <v>Fees</v>
      </c>
      <c r="K74" s="19"/>
    </row>
    <row r="75" spans="1:11" x14ac:dyDescent="0.2">
      <c r="A75" s="8">
        <v>45883</v>
      </c>
      <c r="B75" t="s">
        <v>96</v>
      </c>
      <c r="C75" t="s">
        <v>88</v>
      </c>
      <c r="D75">
        <v>587003</v>
      </c>
      <c r="E75" t="s">
        <v>198</v>
      </c>
      <c r="F75"/>
      <c r="G75">
        <v>35.619999999999997</v>
      </c>
      <c r="H75">
        <v>27241.43</v>
      </c>
      <c r="I75" t="str">
        <f>$M$22</f>
        <v>Donations</v>
      </c>
      <c r="K75" s="19"/>
    </row>
    <row r="76" spans="1:11" x14ac:dyDescent="0.2">
      <c r="A76" s="8">
        <v>45874</v>
      </c>
      <c r="B76" t="s">
        <v>96</v>
      </c>
      <c r="C76" t="s">
        <v>88</v>
      </c>
      <c r="D76">
        <v>587003</v>
      </c>
      <c r="E76" t="s">
        <v>97</v>
      </c>
      <c r="F76"/>
      <c r="G76">
        <v>70</v>
      </c>
      <c r="H76">
        <v>27205.81</v>
      </c>
      <c r="I76" t="str">
        <f>$M$22</f>
        <v>Donations</v>
      </c>
      <c r="K76" s="19"/>
    </row>
    <row r="77" spans="1:11" x14ac:dyDescent="0.2">
      <c r="A77" s="8">
        <v>45863</v>
      </c>
      <c r="B77" t="s">
        <v>87</v>
      </c>
      <c r="C77" t="s">
        <v>88</v>
      </c>
      <c r="D77">
        <v>587003</v>
      </c>
      <c r="E77" t="s">
        <v>102</v>
      </c>
      <c r="F77">
        <v>18</v>
      </c>
      <c r="G77"/>
      <c r="H77">
        <v>27135.81</v>
      </c>
      <c r="I77" t="str">
        <f>$M$26</f>
        <v>Operations</v>
      </c>
      <c r="J77" t="str">
        <f>$N$31</f>
        <v>Fees</v>
      </c>
      <c r="K77" s="19"/>
    </row>
    <row r="78" spans="1:11" x14ac:dyDescent="0.2">
      <c r="A78" s="8">
        <v>45841</v>
      </c>
      <c r="B78" t="s">
        <v>96</v>
      </c>
      <c r="C78" t="s">
        <v>88</v>
      </c>
      <c r="D78">
        <v>587003</v>
      </c>
      <c r="E78" t="s">
        <v>97</v>
      </c>
      <c r="F78"/>
      <c r="G78">
        <v>70</v>
      </c>
      <c r="H78">
        <v>27153.81</v>
      </c>
      <c r="I78" t="str">
        <f>$M$22</f>
        <v>Donations</v>
      </c>
      <c r="K78" s="19"/>
    </row>
    <row r="79" spans="1:11" x14ac:dyDescent="0.2">
      <c r="A79" s="8">
        <v>45838</v>
      </c>
      <c r="B79" t="s">
        <v>94</v>
      </c>
      <c r="C79" t="s">
        <v>88</v>
      </c>
      <c r="D79">
        <v>587003</v>
      </c>
      <c r="E79" t="s">
        <v>199</v>
      </c>
      <c r="F79"/>
      <c r="G79">
        <v>289.02</v>
      </c>
      <c r="H79">
        <v>27083.81</v>
      </c>
      <c r="I79" t="str">
        <f>$M$25</f>
        <v>Just Giving</v>
      </c>
      <c r="K79" s="19"/>
    </row>
    <row r="80" spans="1:11" x14ac:dyDescent="0.2">
      <c r="A80" s="8">
        <v>45833</v>
      </c>
      <c r="B80" t="s">
        <v>167</v>
      </c>
      <c r="C80" t="s">
        <v>88</v>
      </c>
      <c r="D80">
        <v>587003</v>
      </c>
      <c r="E80" t="s">
        <v>186</v>
      </c>
      <c r="F80">
        <v>36</v>
      </c>
      <c r="G80"/>
      <c r="H80">
        <v>26794.79</v>
      </c>
      <c r="I80" t="str">
        <f>$N$37</f>
        <v>Staff Gifts</v>
      </c>
      <c r="K80" s="19" t="s">
        <v>16</v>
      </c>
    </row>
    <row r="81" spans="1:11" x14ac:dyDescent="0.2">
      <c r="A81" s="8">
        <v>45833</v>
      </c>
      <c r="B81" t="s">
        <v>167</v>
      </c>
      <c r="C81" t="s">
        <v>88</v>
      </c>
      <c r="D81">
        <v>587003</v>
      </c>
      <c r="E81" t="s">
        <v>187</v>
      </c>
      <c r="F81">
        <v>199.46</v>
      </c>
      <c r="G81"/>
      <c r="H81">
        <v>26830.79</v>
      </c>
      <c r="I81" t="str">
        <f>$N$37</f>
        <v>Staff Gifts</v>
      </c>
      <c r="K81" s="19" t="s">
        <v>50</v>
      </c>
    </row>
    <row r="82" spans="1:11" x14ac:dyDescent="0.2">
      <c r="A82" s="8">
        <v>45833</v>
      </c>
      <c r="B82" t="s">
        <v>87</v>
      </c>
      <c r="C82" t="s">
        <v>88</v>
      </c>
      <c r="D82">
        <v>587003</v>
      </c>
      <c r="E82" t="s">
        <v>102</v>
      </c>
      <c r="F82">
        <v>18</v>
      </c>
      <c r="G82"/>
      <c r="H82">
        <v>27030.25</v>
      </c>
      <c r="I82" t="str">
        <f>$M$26</f>
        <v>Operations</v>
      </c>
      <c r="J82" t="str">
        <f>$N$31</f>
        <v>Fees</v>
      </c>
      <c r="K82" s="19"/>
    </row>
    <row r="83" spans="1:11" x14ac:dyDescent="0.2">
      <c r="A83" s="8">
        <v>45832</v>
      </c>
      <c r="B83" t="s">
        <v>167</v>
      </c>
      <c r="C83" t="s">
        <v>88</v>
      </c>
      <c r="D83">
        <v>587003</v>
      </c>
      <c r="E83" t="s">
        <v>188</v>
      </c>
      <c r="F83">
        <v>196.33</v>
      </c>
      <c r="G83"/>
      <c r="H83">
        <v>27048.25</v>
      </c>
      <c r="I83" t="str">
        <f>$N$37</f>
        <v>Staff Gifts</v>
      </c>
      <c r="K83" s="19" t="s">
        <v>18</v>
      </c>
    </row>
    <row r="84" spans="1:11" x14ac:dyDescent="0.2">
      <c r="A84" s="8">
        <v>45832</v>
      </c>
      <c r="B84" t="s">
        <v>167</v>
      </c>
      <c r="C84" t="s">
        <v>88</v>
      </c>
      <c r="D84">
        <v>587003</v>
      </c>
      <c r="E84" t="s">
        <v>189</v>
      </c>
      <c r="F84">
        <v>182.97</v>
      </c>
      <c r="G84"/>
      <c r="H84">
        <v>27244.58</v>
      </c>
      <c r="I84" t="str">
        <f>$N$37</f>
        <v>Staff Gifts</v>
      </c>
      <c r="K84" s="19" t="s">
        <v>16</v>
      </c>
    </row>
    <row r="85" spans="1:11" x14ac:dyDescent="0.2">
      <c r="A85" s="8">
        <v>45832</v>
      </c>
      <c r="B85" t="s">
        <v>167</v>
      </c>
      <c r="C85" t="s">
        <v>88</v>
      </c>
      <c r="D85">
        <v>587003</v>
      </c>
      <c r="E85" t="s">
        <v>190</v>
      </c>
      <c r="F85">
        <v>157.16</v>
      </c>
      <c r="G85"/>
      <c r="H85">
        <v>27427.55</v>
      </c>
      <c r="I85" t="str">
        <f>$N$37</f>
        <v>Staff Gifts</v>
      </c>
      <c r="K85" s="19" t="s">
        <v>43</v>
      </c>
    </row>
    <row r="86" spans="1:11" x14ac:dyDescent="0.2">
      <c r="A86" s="8">
        <v>45832</v>
      </c>
      <c r="B86" t="s">
        <v>175</v>
      </c>
      <c r="C86" t="s">
        <v>88</v>
      </c>
      <c r="D86">
        <v>587003</v>
      </c>
      <c r="E86" t="s">
        <v>176</v>
      </c>
      <c r="F86"/>
      <c r="G86">
        <v>11.9</v>
      </c>
      <c r="H86">
        <v>27584.71</v>
      </c>
      <c r="I86" t="str">
        <f>$M$23</f>
        <v>Events</v>
      </c>
      <c r="J86" t="str">
        <f>$N$24</f>
        <v>P7 Parents Social</v>
      </c>
      <c r="K86" s="19"/>
    </row>
    <row r="87" spans="1:11" x14ac:dyDescent="0.2">
      <c r="A87" s="8">
        <v>45832</v>
      </c>
      <c r="B87" t="s">
        <v>175</v>
      </c>
      <c r="C87" t="s">
        <v>88</v>
      </c>
      <c r="D87">
        <v>587003</v>
      </c>
      <c r="E87" t="s">
        <v>176</v>
      </c>
      <c r="F87"/>
      <c r="G87">
        <v>28.65</v>
      </c>
      <c r="H87">
        <v>27572.81</v>
      </c>
      <c r="I87" t="str">
        <f>$M$23</f>
        <v>Events</v>
      </c>
      <c r="J87" t="str">
        <f>$N$23</f>
        <v>BCSC Sports Day</v>
      </c>
      <c r="K87" s="19"/>
    </row>
    <row r="88" spans="1:11" x14ac:dyDescent="0.2">
      <c r="A88" s="8">
        <v>45832</v>
      </c>
      <c r="B88" t="s">
        <v>167</v>
      </c>
      <c r="C88" t="s">
        <v>88</v>
      </c>
      <c r="D88">
        <v>587003</v>
      </c>
      <c r="E88" t="s">
        <v>191</v>
      </c>
      <c r="F88">
        <v>88</v>
      </c>
      <c r="G88"/>
      <c r="H88">
        <v>27544.16</v>
      </c>
      <c r="I88" t="str">
        <f>$N$37</f>
        <v>Staff Gifts</v>
      </c>
      <c r="K88" s="19" t="s">
        <v>39</v>
      </c>
    </row>
    <row r="89" spans="1:11" x14ac:dyDescent="0.2">
      <c r="A89" s="8">
        <v>45831</v>
      </c>
      <c r="B89" t="s">
        <v>167</v>
      </c>
      <c r="C89" t="s">
        <v>88</v>
      </c>
      <c r="D89">
        <v>587003</v>
      </c>
      <c r="E89" t="s">
        <v>192</v>
      </c>
      <c r="F89">
        <v>89.9</v>
      </c>
      <c r="G89"/>
      <c r="H89">
        <v>27632.16</v>
      </c>
      <c r="I89" t="str">
        <f>$N$37</f>
        <v>Staff Gifts</v>
      </c>
      <c r="K89" s="19" t="s">
        <v>39</v>
      </c>
    </row>
    <row r="90" spans="1:11" x14ac:dyDescent="0.2">
      <c r="A90" s="8">
        <v>45831</v>
      </c>
      <c r="B90" t="s">
        <v>94</v>
      </c>
      <c r="C90" t="s">
        <v>88</v>
      </c>
      <c r="D90">
        <v>587003</v>
      </c>
      <c r="E90" t="s">
        <v>193</v>
      </c>
      <c r="F90"/>
      <c r="G90">
        <v>119.91</v>
      </c>
      <c r="H90">
        <v>27722.06</v>
      </c>
      <c r="I90" t="str">
        <f>$M$25</f>
        <v>Just Giving</v>
      </c>
      <c r="K90" s="19"/>
    </row>
    <row r="91" spans="1:11" x14ac:dyDescent="0.2">
      <c r="A91" s="8">
        <v>45831</v>
      </c>
      <c r="B91" t="s">
        <v>167</v>
      </c>
      <c r="C91" t="s">
        <v>88</v>
      </c>
      <c r="D91">
        <v>587003</v>
      </c>
      <c r="E91" t="s">
        <v>194</v>
      </c>
      <c r="F91">
        <v>160</v>
      </c>
      <c r="G91"/>
      <c r="H91">
        <v>27602.15</v>
      </c>
      <c r="I91" t="str">
        <f>$M$26</f>
        <v>Operations</v>
      </c>
      <c r="J91" t="str">
        <f>$N$31</f>
        <v>Fees</v>
      </c>
      <c r="K91" s="19" t="s">
        <v>195</v>
      </c>
    </row>
    <row r="92" spans="1:11" x14ac:dyDescent="0.2">
      <c r="A92" s="8">
        <v>45831</v>
      </c>
      <c r="B92" t="s">
        <v>167</v>
      </c>
      <c r="C92" t="s">
        <v>88</v>
      </c>
      <c r="D92">
        <v>587003</v>
      </c>
      <c r="E92" t="s">
        <v>168</v>
      </c>
      <c r="F92">
        <v>296.26</v>
      </c>
      <c r="G92"/>
      <c r="H92">
        <v>27762.15</v>
      </c>
      <c r="I92" t="str">
        <f>$N$37</f>
        <v>Staff Gifts</v>
      </c>
      <c r="K92" s="19" t="s">
        <v>44</v>
      </c>
    </row>
    <row r="93" spans="1:11" x14ac:dyDescent="0.2">
      <c r="A93" s="8">
        <v>45831</v>
      </c>
      <c r="B93" t="s">
        <v>167</v>
      </c>
      <c r="C93" t="s">
        <v>88</v>
      </c>
      <c r="D93">
        <v>587003</v>
      </c>
      <c r="E93" t="s">
        <v>169</v>
      </c>
      <c r="F93">
        <v>661.85</v>
      </c>
      <c r="G93"/>
      <c r="H93">
        <v>28058.41</v>
      </c>
      <c r="I93" t="str">
        <f>$N$37</f>
        <v>Staff Gifts</v>
      </c>
      <c r="K93" s="19" t="s">
        <v>81</v>
      </c>
    </row>
    <row r="94" spans="1:11" x14ac:dyDescent="0.2">
      <c r="A94" s="8">
        <v>45831</v>
      </c>
      <c r="B94" t="s">
        <v>167</v>
      </c>
      <c r="C94" t="s">
        <v>88</v>
      </c>
      <c r="D94">
        <v>587003</v>
      </c>
      <c r="E94" t="s">
        <v>170</v>
      </c>
      <c r="F94">
        <v>89.63</v>
      </c>
      <c r="G94"/>
      <c r="H94">
        <v>28720.26</v>
      </c>
      <c r="I94" t="str">
        <f>$M$23</f>
        <v>Events</v>
      </c>
      <c r="J94" t="str">
        <f>$N$32</f>
        <v>Resources</v>
      </c>
      <c r="K94" s="19" t="s">
        <v>184</v>
      </c>
    </row>
    <row r="95" spans="1:11" x14ac:dyDescent="0.2">
      <c r="A95" s="8">
        <v>45831</v>
      </c>
      <c r="B95" t="s">
        <v>167</v>
      </c>
      <c r="C95" t="s">
        <v>88</v>
      </c>
      <c r="D95">
        <v>587003</v>
      </c>
      <c r="E95" t="s">
        <v>171</v>
      </c>
      <c r="F95">
        <v>172</v>
      </c>
      <c r="G95"/>
      <c r="H95">
        <v>28809.89</v>
      </c>
      <c r="I95" t="str">
        <f>$N$37</f>
        <v>Staff Gifts</v>
      </c>
      <c r="K95" s="19" t="s">
        <v>49</v>
      </c>
    </row>
    <row r="96" spans="1:11" x14ac:dyDescent="0.2">
      <c r="A96" s="8">
        <v>45826</v>
      </c>
      <c r="B96" t="s">
        <v>94</v>
      </c>
      <c r="C96" t="s">
        <v>88</v>
      </c>
      <c r="D96">
        <v>587003</v>
      </c>
      <c r="E96" t="s">
        <v>172</v>
      </c>
      <c r="F96"/>
      <c r="G96">
        <v>7500</v>
      </c>
      <c r="H96">
        <v>28981.89</v>
      </c>
      <c r="I96" t="str">
        <f>$M$22</f>
        <v>Donations</v>
      </c>
      <c r="K96" s="19" t="s">
        <v>185</v>
      </c>
    </row>
    <row r="97" spans="1:11" x14ac:dyDescent="0.2">
      <c r="A97" s="8">
        <v>45824</v>
      </c>
      <c r="B97" t="s">
        <v>167</v>
      </c>
      <c r="C97" t="s">
        <v>88</v>
      </c>
      <c r="D97">
        <v>587003</v>
      </c>
      <c r="E97" t="s">
        <v>173</v>
      </c>
      <c r="F97">
        <v>234.42</v>
      </c>
      <c r="G97"/>
      <c r="H97">
        <v>21481.89</v>
      </c>
      <c r="I97" t="str">
        <f>$M$27</f>
        <v>School</v>
      </c>
      <c r="J97" t="str">
        <f>$N$32</f>
        <v>Resources</v>
      </c>
      <c r="K97" s="19"/>
    </row>
    <row r="98" spans="1:11" x14ac:dyDescent="0.2">
      <c r="A98" s="8">
        <v>45824</v>
      </c>
      <c r="B98" t="s">
        <v>94</v>
      </c>
      <c r="C98" t="s">
        <v>88</v>
      </c>
      <c r="D98">
        <v>587003</v>
      </c>
      <c r="E98" t="s">
        <v>174</v>
      </c>
      <c r="F98"/>
      <c r="G98">
        <v>66.180000000000007</v>
      </c>
      <c r="H98">
        <v>21716.31</v>
      </c>
      <c r="I98" t="str">
        <f>$M$25</f>
        <v>Just Giving</v>
      </c>
      <c r="K98" s="19"/>
    </row>
    <row r="99" spans="1:11" x14ac:dyDescent="0.2">
      <c r="A99" s="8">
        <v>45821</v>
      </c>
      <c r="B99" t="s">
        <v>175</v>
      </c>
      <c r="C99" t="s">
        <v>88</v>
      </c>
      <c r="D99">
        <v>587003</v>
      </c>
      <c r="E99" t="s">
        <v>176</v>
      </c>
      <c r="F99"/>
      <c r="G99">
        <v>395</v>
      </c>
      <c r="H99">
        <v>21650.13</v>
      </c>
      <c r="I99" t="str">
        <f>$M$23</f>
        <v>Events</v>
      </c>
      <c r="J99" t="str">
        <f>$N$23</f>
        <v>BCSC Sports Day</v>
      </c>
      <c r="K99" s="19"/>
    </row>
    <row r="100" spans="1:11" x14ac:dyDescent="0.2">
      <c r="A100" s="8">
        <v>45819</v>
      </c>
      <c r="B100" t="s">
        <v>167</v>
      </c>
      <c r="C100" t="s">
        <v>88</v>
      </c>
      <c r="D100">
        <v>587003</v>
      </c>
      <c r="E100" t="s">
        <v>177</v>
      </c>
      <c r="F100">
        <v>172.28</v>
      </c>
      <c r="G100"/>
      <c r="H100">
        <v>21255.13</v>
      </c>
      <c r="I100" t="str">
        <f>$N$37</f>
        <v>Staff Gifts</v>
      </c>
      <c r="K100" s="19" t="s">
        <v>42</v>
      </c>
    </row>
    <row r="101" spans="1:11" x14ac:dyDescent="0.2">
      <c r="A101" s="8">
        <v>45819</v>
      </c>
      <c r="B101" t="s">
        <v>167</v>
      </c>
      <c r="C101" t="s">
        <v>88</v>
      </c>
      <c r="D101">
        <v>587003</v>
      </c>
      <c r="E101" t="s">
        <v>178</v>
      </c>
      <c r="F101">
        <v>100</v>
      </c>
      <c r="G101"/>
      <c r="H101">
        <v>21427.41</v>
      </c>
      <c r="I101" t="str">
        <f>$M$23</f>
        <v>Events</v>
      </c>
      <c r="J101" t="str">
        <f>$N$24</f>
        <v>P7 Parents Social</v>
      </c>
      <c r="K101" s="19"/>
    </row>
    <row r="102" spans="1:11" x14ac:dyDescent="0.2">
      <c r="A102" s="8">
        <v>45819</v>
      </c>
      <c r="B102" t="s">
        <v>96</v>
      </c>
      <c r="C102" t="s">
        <v>88</v>
      </c>
      <c r="D102">
        <v>587003</v>
      </c>
      <c r="E102" t="s">
        <v>179</v>
      </c>
      <c r="F102"/>
      <c r="G102">
        <v>2.95</v>
      </c>
      <c r="H102">
        <v>21527.41</v>
      </c>
      <c r="I102" t="str">
        <f>$M$23</f>
        <v>Events</v>
      </c>
      <c r="J102" t="str">
        <f>$N$23</f>
        <v>BCSC Sports Day</v>
      </c>
      <c r="K102" s="19"/>
    </row>
    <row r="103" spans="1:11" x14ac:dyDescent="0.2">
      <c r="A103" s="8">
        <v>45817</v>
      </c>
      <c r="B103" t="s">
        <v>94</v>
      </c>
      <c r="C103" t="s">
        <v>88</v>
      </c>
      <c r="D103">
        <v>587003</v>
      </c>
      <c r="E103" t="s">
        <v>180</v>
      </c>
      <c r="F103"/>
      <c r="G103">
        <v>112.36</v>
      </c>
      <c r="H103">
        <v>21524.46</v>
      </c>
      <c r="I103" t="str">
        <f>$M$25</f>
        <v>Just Giving</v>
      </c>
      <c r="K103" s="19"/>
    </row>
    <row r="104" spans="1:11" x14ac:dyDescent="0.2">
      <c r="A104" s="8">
        <v>45817</v>
      </c>
      <c r="B104" t="s">
        <v>96</v>
      </c>
      <c r="C104" t="s">
        <v>88</v>
      </c>
      <c r="D104">
        <v>587003</v>
      </c>
      <c r="E104" t="s">
        <v>181</v>
      </c>
      <c r="F104"/>
      <c r="G104">
        <v>261.99</v>
      </c>
      <c r="H104">
        <v>21412.1</v>
      </c>
      <c r="I104" t="str">
        <f>$M$28</f>
        <v>Gift Aid</v>
      </c>
      <c r="K104" s="19" t="s">
        <v>183</v>
      </c>
    </row>
    <row r="105" spans="1:11" x14ac:dyDescent="0.2">
      <c r="A105" s="8">
        <v>45813</v>
      </c>
      <c r="B105" t="s">
        <v>92</v>
      </c>
      <c r="C105" t="s">
        <v>88</v>
      </c>
      <c r="D105">
        <v>587003</v>
      </c>
      <c r="E105" t="s">
        <v>176</v>
      </c>
      <c r="F105">
        <v>300</v>
      </c>
      <c r="G105"/>
      <c r="H105">
        <v>21150.11</v>
      </c>
      <c r="I105" t="str">
        <f>$M$23</f>
        <v>Events</v>
      </c>
      <c r="J105" t="str">
        <f>$N$23</f>
        <v>BCSC Sports Day</v>
      </c>
      <c r="K105" s="19"/>
    </row>
    <row r="106" spans="1:11" x14ac:dyDescent="0.2">
      <c r="A106" s="8">
        <v>45812</v>
      </c>
      <c r="B106" t="s">
        <v>96</v>
      </c>
      <c r="C106" t="s">
        <v>88</v>
      </c>
      <c r="D106">
        <v>587003</v>
      </c>
      <c r="E106" t="s">
        <v>97</v>
      </c>
      <c r="F106"/>
      <c r="G106">
        <v>70</v>
      </c>
      <c r="H106">
        <v>21450.11</v>
      </c>
      <c r="I106" t="str">
        <f>$M$22</f>
        <v>Donations</v>
      </c>
      <c r="K106" s="19"/>
    </row>
    <row r="107" spans="1:11" x14ac:dyDescent="0.2">
      <c r="A107" s="8">
        <v>45810</v>
      </c>
      <c r="B107" t="s">
        <v>94</v>
      </c>
      <c r="C107" t="s">
        <v>88</v>
      </c>
      <c r="D107">
        <v>587003</v>
      </c>
      <c r="E107" t="s">
        <v>182</v>
      </c>
      <c r="F107"/>
      <c r="G107">
        <v>1083.4100000000001</v>
      </c>
      <c r="H107">
        <v>21380.11</v>
      </c>
      <c r="I107" t="str">
        <f>$M$25</f>
        <v>Just Giving</v>
      </c>
      <c r="K107" s="19"/>
    </row>
    <row r="108" spans="1:11" x14ac:dyDescent="0.2">
      <c r="A108" s="8">
        <v>45804</v>
      </c>
      <c r="B108" t="s">
        <v>94</v>
      </c>
      <c r="C108" t="s">
        <v>88</v>
      </c>
      <c r="D108">
        <v>587003</v>
      </c>
      <c r="E108" t="s">
        <v>101</v>
      </c>
      <c r="G108" s="19">
        <v>435.46</v>
      </c>
      <c r="H108" s="19">
        <v>20296.7</v>
      </c>
      <c r="I108" t="str">
        <f>$M$25</f>
        <v>Just Giving</v>
      </c>
      <c r="K108" s="19"/>
    </row>
    <row r="109" spans="1:11" x14ac:dyDescent="0.2">
      <c r="A109" s="8">
        <v>45804</v>
      </c>
      <c r="B109" t="s">
        <v>87</v>
      </c>
      <c r="C109" t="s">
        <v>88</v>
      </c>
      <c r="D109">
        <v>587003</v>
      </c>
      <c r="E109" t="s">
        <v>102</v>
      </c>
      <c r="F109" s="19">
        <v>18</v>
      </c>
      <c r="H109" s="19">
        <v>19861.240000000002</v>
      </c>
      <c r="I109" t="str">
        <f>$M$26</f>
        <v>Operations</v>
      </c>
      <c r="J109" t="str">
        <f>$N$31</f>
        <v>Fees</v>
      </c>
      <c r="K109" s="19"/>
    </row>
    <row r="110" spans="1:11" x14ac:dyDescent="0.2">
      <c r="A110" s="8">
        <v>45804</v>
      </c>
      <c r="B110" t="s">
        <v>90</v>
      </c>
      <c r="C110" t="s">
        <v>88</v>
      </c>
      <c r="D110">
        <v>587003</v>
      </c>
      <c r="E110" t="s">
        <v>103</v>
      </c>
      <c r="G110" s="19">
        <v>64.8</v>
      </c>
      <c r="H110" s="19">
        <v>19879.240000000002</v>
      </c>
      <c r="I110" t="str">
        <f>$M$24</f>
        <v>Football</v>
      </c>
      <c r="J110" t="str">
        <f>$M$26</f>
        <v>Operations</v>
      </c>
      <c r="K110" s="45" t="s">
        <v>105</v>
      </c>
    </row>
    <row r="111" spans="1:11" x14ac:dyDescent="0.2">
      <c r="A111" s="8">
        <v>45804</v>
      </c>
      <c r="B111" t="s">
        <v>90</v>
      </c>
      <c r="C111" t="s">
        <v>88</v>
      </c>
      <c r="D111">
        <v>587003</v>
      </c>
      <c r="E111" t="s">
        <v>103</v>
      </c>
      <c r="F111" s="19">
        <v>10</v>
      </c>
      <c r="H111" s="19">
        <v>19814.439999999999</v>
      </c>
      <c r="I111" t="str">
        <f>$M$24</f>
        <v>Football</v>
      </c>
      <c r="J111" t="str">
        <f>$M$26</f>
        <v>Operations</v>
      </c>
      <c r="K111" s="45" t="s">
        <v>104</v>
      </c>
    </row>
    <row r="112" spans="1:11" x14ac:dyDescent="0.2">
      <c r="A112" s="8">
        <v>45792</v>
      </c>
      <c r="B112" t="s">
        <v>87</v>
      </c>
      <c r="C112" t="s">
        <v>88</v>
      </c>
      <c r="D112">
        <v>587003</v>
      </c>
      <c r="E112" t="s">
        <v>89</v>
      </c>
      <c r="F112" s="19">
        <v>64.8</v>
      </c>
      <c r="H112" s="19">
        <v>19824.439999999999</v>
      </c>
      <c r="I112" t="str">
        <f>$M$24</f>
        <v>Football</v>
      </c>
      <c r="J112" t="str">
        <f>$M$26</f>
        <v>Operations</v>
      </c>
      <c r="K112" s="45" t="s">
        <v>100</v>
      </c>
    </row>
    <row r="113" spans="1:11" x14ac:dyDescent="0.2">
      <c r="A113" s="8">
        <v>45789</v>
      </c>
      <c r="B113" t="s">
        <v>90</v>
      </c>
      <c r="C113" t="s">
        <v>88</v>
      </c>
      <c r="D113">
        <v>587003</v>
      </c>
      <c r="E113" t="s">
        <v>91</v>
      </c>
      <c r="F113" s="19">
        <v>3768.17</v>
      </c>
      <c r="H113" s="19">
        <v>19889.240000000002</v>
      </c>
      <c r="I113" t="str">
        <f>$M$24</f>
        <v>Football</v>
      </c>
      <c r="J113" t="str">
        <f>$M$26</f>
        <v>Operations</v>
      </c>
      <c r="K113" s="19" t="s">
        <v>98</v>
      </c>
    </row>
    <row r="114" spans="1:11" x14ac:dyDescent="0.2">
      <c r="A114" s="8">
        <v>45783</v>
      </c>
      <c r="B114" t="s">
        <v>92</v>
      </c>
      <c r="C114" t="s">
        <v>88</v>
      </c>
      <c r="D114">
        <v>587003</v>
      </c>
      <c r="E114" t="s">
        <v>93</v>
      </c>
      <c r="F114" s="19">
        <v>4.25</v>
      </c>
      <c r="H114" s="19">
        <v>23657.41</v>
      </c>
      <c r="I114" t="str">
        <f>$M$26</f>
        <v>Operations</v>
      </c>
      <c r="J114" t="str">
        <f>$N$31</f>
        <v>Fees</v>
      </c>
      <c r="K114" s="19"/>
    </row>
    <row r="115" spans="1:11" x14ac:dyDescent="0.2">
      <c r="A115" s="8">
        <v>45783</v>
      </c>
      <c r="B115" t="s">
        <v>94</v>
      </c>
      <c r="C115" t="s">
        <v>88</v>
      </c>
      <c r="D115">
        <v>587003</v>
      </c>
      <c r="E115" t="s">
        <v>95</v>
      </c>
      <c r="G115" s="19">
        <v>10</v>
      </c>
      <c r="H115" s="19">
        <v>23661.66</v>
      </c>
      <c r="I115" t="str">
        <f>$M$24</f>
        <v>Football</v>
      </c>
      <c r="J115" t="str">
        <f>$M$26</f>
        <v>Operations</v>
      </c>
      <c r="K115" s="45" t="s">
        <v>99</v>
      </c>
    </row>
    <row r="116" spans="1:11" x14ac:dyDescent="0.2">
      <c r="A116" s="8">
        <v>45783</v>
      </c>
      <c r="B116" t="s">
        <v>96</v>
      </c>
      <c r="C116" t="s">
        <v>88</v>
      </c>
      <c r="D116">
        <v>587003</v>
      </c>
      <c r="E116" t="s">
        <v>97</v>
      </c>
      <c r="G116" s="19">
        <v>70</v>
      </c>
      <c r="H116" s="19">
        <v>23651.66</v>
      </c>
      <c r="I116" t="str">
        <f>$M$22</f>
        <v>Donations</v>
      </c>
      <c r="K116" s="19"/>
    </row>
    <row r="117" spans="1:11" x14ac:dyDescent="0.2">
      <c r="A117" s="8"/>
      <c r="D117" s="41"/>
    </row>
    <row r="118" spans="1:11" x14ac:dyDescent="0.2">
      <c r="A118" s="8"/>
      <c r="D118" s="41"/>
      <c r="F118" s="19" t="s">
        <v>349</v>
      </c>
      <c r="H118" s="19">
        <f>'[1]Bank Transactions'!H$3</f>
        <v>23581.66</v>
      </c>
      <c r="K118" s="19"/>
    </row>
    <row r="119" spans="1:11" x14ac:dyDescent="0.2">
      <c r="A119" s="8"/>
      <c r="D119" s="41"/>
      <c r="K119" s="19"/>
    </row>
    <row r="120" spans="1:11" x14ac:dyDescent="0.2">
      <c r="A120" s="8"/>
      <c r="D120" s="41"/>
      <c r="K120" s="19"/>
    </row>
    <row r="121" spans="1:11" x14ac:dyDescent="0.2">
      <c r="A121" s="8"/>
      <c r="D121" s="41"/>
      <c r="K121" s="19"/>
    </row>
    <row r="122" spans="1:11" x14ac:dyDescent="0.2">
      <c r="A122" s="8"/>
      <c r="D122" s="41"/>
      <c r="K122" s="19"/>
    </row>
    <row r="123" spans="1:11" x14ac:dyDescent="0.2">
      <c r="A123" s="8"/>
      <c r="D123" s="41"/>
      <c r="K123" s="19"/>
    </row>
    <row r="124" spans="1:11" x14ac:dyDescent="0.2">
      <c r="A124" s="8"/>
      <c r="D124" s="41"/>
      <c r="K124" s="19"/>
    </row>
    <row r="125" spans="1:11" x14ac:dyDescent="0.2">
      <c r="A125" s="8"/>
      <c r="D125" s="41"/>
      <c r="K125" s="19"/>
    </row>
    <row r="126" spans="1:11" x14ac:dyDescent="0.2">
      <c r="A126" s="8"/>
      <c r="K126" s="19"/>
    </row>
    <row r="127" spans="1:11" x14ac:dyDescent="0.2">
      <c r="A127" s="8"/>
      <c r="K127" s="19"/>
    </row>
    <row r="128" spans="1:11" x14ac:dyDescent="0.2">
      <c r="A128" s="8"/>
      <c r="K128" s="19"/>
    </row>
    <row r="129" spans="1:11" x14ac:dyDescent="0.2">
      <c r="A129" s="8"/>
      <c r="K129" s="19"/>
    </row>
    <row r="130" spans="1:11" x14ac:dyDescent="0.2">
      <c r="A130" s="8"/>
      <c r="K130" s="19"/>
    </row>
    <row r="131" spans="1:11" x14ac:dyDescent="0.2">
      <c r="A131" s="8"/>
      <c r="K131" s="19"/>
    </row>
    <row r="132" spans="1:11" x14ac:dyDescent="0.2">
      <c r="A132" s="8"/>
      <c r="K132" s="19"/>
    </row>
    <row r="133" spans="1:11" x14ac:dyDescent="0.2">
      <c r="A133" s="8"/>
      <c r="K133" s="19"/>
    </row>
    <row r="134" spans="1:11" x14ac:dyDescent="0.2">
      <c r="A134" s="8"/>
      <c r="K134" s="19"/>
    </row>
    <row r="135" spans="1:11" x14ac:dyDescent="0.2">
      <c r="A135" s="8"/>
      <c r="K135" s="19"/>
    </row>
    <row r="136" spans="1:11" x14ac:dyDescent="0.2">
      <c r="A136" s="8"/>
      <c r="K136" s="19"/>
    </row>
    <row r="137" spans="1:11" x14ac:dyDescent="0.2">
      <c r="A137" s="8"/>
      <c r="K137" s="19"/>
    </row>
    <row r="138" spans="1:11" x14ac:dyDescent="0.2">
      <c r="A138" s="8"/>
      <c r="K138" s="19"/>
    </row>
    <row r="139" spans="1:11" x14ac:dyDescent="0.2">
      <c r="A139" s="8"/>
      <c r="K139" s="19"/>
    </row>
    <row r="140" spans="1:11" x14ac:dyDescent="0.2">
      <c r="A140" s="8"/>
      <c r="K140" s="19"/>
    </row>
    <row r="141" spans="1:11" x14ac:dyDescent="0.2">
      <c r="A141" s="8"/>
      <c r="K141" s="19"/>
    </row>
    <row r="142" spans="1:11" x14ac:dyDescent="0.2">
      <c r="A142" s="8"/>
      <c r="K142" s="19"/>
    </row>
    <row r="143" spans="1:11" x14ac:dyDescent="0.2">
      <c r="A143" s="8"/>
      <c r="K143" s="19"/>
    </row>
    <row r="144" spans="1:11" x14ac:dyDescent="0.2">
      <c r="A144" s="8"/>
      <c r="K144" s="19"/>
    </row>
    <row r="145" spans="1:11" x14ac:dyDescent="0.2">
      <c r="A145" s="8"/>
      <c r="K145" s="19"/>
    </row>
    <row r="146" spans="1:11" x14ac:dyDescent="0.2">
      <c r="A146" s="8"/>
      <c r="K146" s="19"/>
    </row>
    <row r="147" spans="1:11" x14ac:dyDescent="0.2">
      <c r="A147" s="8"/>
      <c r="K147" s="19"/>
    </row>
    <row r="148" spans="1:11" x14ac:dyDescent="0.2">
      <c r="A148" s="8"/>
      <c r="D148" s="41"/>
      <c r="K148" s="19"/>
    </row>
    <row r="149" spans="1:11" x14ac:dyDescent="0.2">
      <c r="A149" s="8"/>
      <c r="K149" s="19"/>
    </row>
    <row r="150" spans="1:11" x14ac:dyDescent="0.2">
      <c r="A150" s="8"/>
      <c r="K150" s="19"/>
    </row>
    <row r="151" spans="1:11" x14ac:dyDescent="0.2">
      <c r="A151" s="8"/>
      <c r="K151" s="19"/>
    </row>
    <row r="152" spans="1:11" x14ac:dyDescent="0.2">
      <c r="A152" s="8"/>
      <c r="K152" s="19"/>
    </row>
    <row r="153" spans="1:11" x14ac:dyDescent="0.2">
      <c r="A153" s="8"/>
      <c r="K153" s="19"/>
    </row>
    <row r="154" spans="1:11" x14ac:dyDescent="0.2">
      <c r="A154" s="42"/>
      <c r="B154" s="43"/>
      <c r="C154" s="43"/>
      <c r="D154" s="43"/>
      <c r="E154" s="43"/>
      <c r="F154" s="46"/>
      <c r="G154" s="46"/>
      <c r="H154" s="46"/>
      <c r="K154" s="19"/>
    </row>
    <row r="155" spans="1:11" x14ac:dyDescent="0.2">
      <c r="A155" s="42"/>
      <c r="B155" s="43"/>
      <c r="C155" s="43"/>
      <c r="D155" s="43"/>
      <c r="E155" s="43"/>
      <c r="F155" s="46"/>
      <c r="G155" s="46"/>
      <c r="H155" s="46"/>
      <c r="K155" s="19"/>
    </row>
    <row r="156" spans="1:11" x14ac:dyDescent="0.2">
      <c r="A156" s="42"/>
      <c r="B156" s="43"/>
      <c r="C156" s="43"/>
      <c r="D156" s="43"/>
      <c r="E156" s="43"/>
      <c r="F156" s="46"/>
      <c r="G156" s="46"/>
      <c r="H156" s="46"/>
      <c r="K156" s="19"/>
    </row>
    <row r="157" spans="1:11" x14ac:dyDescent="0.2">
      <c r="A157" s="42"/>
      <c r="B157" s="43"/>
      <c r="C157" s="43"/>
      <c r="D157" s="43"/>
      <c r="E157" s="43"/>
      <c r="F157" s="46"/>
      <c r="G157" s="46"/>
      <c r="H157" s="46"/>
      <c r="K157" s="19"/>
    </row>
    <row r="158" spans="1:11" x14ac:dyDescent="0.2">
      <c r="A158" s="42"/>
      <c r="B158" s="43"/>
      <c r="C158" s="43"/>
      <c r="D158" s="43"/>
      <c r="E158" s="43"/>
      <c r="F158" s="46"/>
      <c r="G158" s="46"/>
      <c r="H158" s="46"/>
      <c r="K158" s="19"/>
    </row>
    <row r="159" spans="1:11" x14ac:dyDescent="0.2">
      <c r="A159" s="42"/>
      <c r="B159" s="43"/>
      <c r="C159" s="43"/>
      <c r="D159" s="43"/>
      <c r="E159" s="43"/>
      <c r="F159" s="46"/>
      <c r="G159" s="46"/>
      <c r="H159" s="46"/>
      <c r="K159" s="19"/>
    </row>
    <row r="160" spans="1:11" x14ac:dyDescent="0.2">
      <c r="A160" s="42"/>
      <c r="B160" s="43"/>
      <c r="C160" s="43"/>
      <c r="D160" s="43"/>
      <c r="E160" s="43"/>
      <c r="F160" s="46"/>
      <c r="G160" s="46"/>
      <c r="H160" s="46"/>
      <c r="K160" s="19"/>
    </row>
    <row r="161" spans="1:11" x14ac:dyDescent="0.2">
      <c r="A161" s="42"/>
      <c r="B161" s="43"/>
      <c r="C161" s="43"/>
      <c r="D161" s="43"/>
      <c r="E161" s="43"/>
      <c r="F161" s="46"/>
      <c r="G161" s="46"/>
      <c r="H161" s="46"/>
      <c r="K161" s="19"/>
    </row>
    <row r="162" spans="1:11" x14ac:dyDescent="0.2">
      <c r="A162" s="42"/>
      <c r="B162" s="43"/>
      <c r="C162" s="43"/>
      <c r="D162" s="43"/>
      <c r="E162" s="43"/>
      <c r="F162" s="46"/>
      <c r="G162" s="46"/>
      <c r="H162" s="46"/>
      <c r="K162" s="19"/>
    </row>
    <row r="163" spans="1:11" x14ac:dyDescent="0.2">
      <c r="A163" s="42"/>
      <c r="B163" s="43"/>
      <c r="C163" s="43"/>
      <c r="D163" s="43"/>
      <c r="E163" s="43"/>
      <c r="F163" s="46"/>
      <c r="G163" s="46"/>
      <c r="H163" s="46"/>
      <c r="K163" s="19"/>
    </row>
    <row r="164" spans="1:11" x14ac:dyDescent="0.2">
      <c r="A164" s="42"/>
      <c r="B164" s="43"/>
      <c r="C164" s="43"/>
      <c r="D164" s="43"/>
      <c r="E164" s="43"/>
      <c r="F164" s="46"/>
      <c r="G164" s="46"/>
      <c r="H164" s="46"/>
      <c r="K164" s="19"/>
    </row>
    <row r="165" spans="1:11" x14ac:dyDescent="0.2">
      <c r="A165" s="42"/>
      <c r="B165" s="43"/>
      <c r="C165" s="43"/>
      <c r="D165" s="43"/>
      <c r="E165" s="43"/>
      <c r="F165" s="46"/>
      <c r="G165" s="46"/>
      <c r="H165" s="46"/>
      <c r="K165" s="19"/>
    </row>
    <row r="166" spans="1:11" x14ac:dyDescent="0.2">
      <c r="A166" s="42"/>
      <c r="B166" s="43"/>
      <c r="C166" s="43"/>
      <c r="D166" s="43"/>
      <c r="E166" s="43"/>
      <c r="F166" s="46"/>
      <c r="G166" s="46"/>
      <c r="H166" s="46"/>
      <c r="K166" s="19"/>
    </row>
    <row r="167" spans="1:11" x14ac:dyDescent="0.2">
      <c r="A167" s="42"/>
      <c r="B167" s="43"/>
      <c r="C167" s="43"/>
      <c r="D167" s="43"/>
      <c r="E167" s="43"/>
      <c r="F167" s="46"/>
      <c r="G167" s="46"/>
      <c r="H167" s="46"/>
      <c r="K167" s="19"/>
    </row>
    <row r="168" spans="1:11" x14ac:dyDescent="0.2">
      <c r="A168" s="42"/>
      <c r="B168" s="43"/>
      <c r="C168" s="43"/>
      <c r="D168" s="43"/>
      <c r="E168" s="43"/>
      <c r="F168" s="46"/>
      <c r="G168" s="46"/>
      <c r="H168" s="46"/>
      <c r="K168" s="19"/>
    </row>
    <row r="169" spans="1:11" x14ac:dyDescent="0.2">
      <c r="A169" s="42"/>
      <c r="B169" s="43"/>
      <c r="C169" s="43"/>
      <c r="D169" s="43"/>
      <c r="E169" s="43"/>
      <c r="F169" s="46"/>
      <c r="G169" s="46"/>
      <c r="H169" s="46"/>
      <c r="K169" s="19"/>
    </row>
    <row r="170" spans="1:11" x14ac:dyDescent="0.2">
      <c r="A170" s="42"/>
      <c r="B170" s="43"/>
      <c r="C170" s="43"/>
      <c r="D170" s="43"/>
      <c r="E170" s="43"/>
      <c r="F170" s="46"/>
      <c r="G170" s="46"/>
      <c r="H170" s="46"/>
      <c r="K170" s="19"/>
    </row>
    <row r="171" spans="1:11" x14ac:dyDescent="0.2">
      <c r="A171" s="8"/>
      <c r="D171" s="41"/>
      <c r="K171" s="19"/>
    </row>
    <row r="172" spans="1:11" x14ac:dyDescent="0.2">
      <c r="A172" s="8"/>
      <c r="D172" s="41"/>
      <c r="K172" s="19"/>
    </row>
    <row r="173" spans="1:11" x14ac:dyDescent="0.2">
      <c r="A173" s="8"/>
      <c r="D173" s="41"/>
      <c r="K173" s="19"/>
    </row>
    <row r="174" spans="1:11" x14ac:dyDescent="0.2">
      <c r="A174" s="8"/>
      <c r="D174" s="41"/>
      <c r="K174" s="19"/>
    </row>
    <row r="175" spans="1:11" x14ac:dyDescent="0.2">
      <c r="A175" s="8"/>
      <c r="D175" s="41"/>
      <c r="K175" s="19"/>
    </row>
    <row r="176" spans="1:11" x14ac:dyDescent="0.2">
      <c r="A176" s="8"/>
      <c r="D176" s="41"/>
      <c r="K176" s="19"/>
    </row>
    <row r="177" spans="1:11" x14ac:dyDescent="0.2">
      <c r="A177" s="8"/>
      <c r="D177" s="41"/>
      <c r="K177" s="19"/>
    </row>
    <row r="178" spans="1:11" x14ac:dyDescent="0.2">
      <c r="A178" s="8"/>
      <c r="D178" s="41"/>
      <c r="K178" s="19"/>
    </row>
    <row r="179" spans="1:11" x14ac:dyDescent="0.2">
      <c r="A179" s="8"/>
      <c r="D179" s="41"/>
      <c r="K179" s="19"/>
    </row>
    <row r="180" spans="1:11" x14ac:dyDescent="0.2">
      <c r="A180" s="8"/>
      <c r="D180" s="41"/>
      <c r="K180" s="19"/>
    </row>
    <row r="181" spans="1:11" x14ac:dyDescent="0.2">
      <c r="A181" s="8"/>
      <c r="D181" s="41"/>
      <c r="K181" s="19"/>
    </row>
    <row r="182" spans="1:11" x14ac:dyDescent="0.2">
      <c r="A182" s="8"/>
      <c r="D182" s="41"/>
      <c r="K182" s="19"/>
    </row>
    <row r="183" spans="1:11" x14ac:dyDescent="0.2">
      <c r="A183" s="8"/>
      <c r="D183" s="41"/>
      <c r="K183" s="19"/>
    </row>
    <row r="184" spans="1:11" x14ac:dyDescent="0.2">
      <c r="A184" s="8"/>
      <c r="D184" s="41"/>
    </row>
    <row r="185" spans="1:11" x14ac:dyDescent="0.2">
      <c r="D185" s="41"/>
    </row>
    <row r="186" spans="1:11" x14ac:dyDescent="0.2">
      <c r="D186" s="41"/>
    </row>
    <row r="187" spans="1:11" x14ac:dyDescent="0.2">
      <c r="D187" s="41"/>
    </row>
    <row r="188" spans="1:11" x14ac:dyDescent="0.2">
      <c r="A188" s="8"/>
      <c r="D188" s="41"/>
    </row>
    <row r="189" spans="1:11" x14ac:dyDescent="0.2">
      <c r="A189" s="8"/>
      <c r="D189" s="41"/>
    </row>
    <row r="190" spans="1:11" x14ac:dyDescent="0.2">
      <c r="A190" s="8"/>
      <c r="D190" s="41"/>
    </row>
    <row r="191" spans="1:11" x14ac:dyDescent="0.2">
      <c r="A191" s="8"/>
      <c r="D191" s="41"/>
    </row>
    <row r="192" spans="1:11" x14ac:dyDescent="0.2">
      <c r="D192" s="41"/>
    </row>
    <row r="193" spans="1:4" x14ac:dyDescent="0.2">
      <c r="A193" s="8"/>
      <c r="D193" s="41"/>
    </row>
    <row r="194" spans="1:4" x14ac:dyDescent="0.2">
      <c r="D194" s="41"/>
    </row>
    <row r="195" spans="1:4" x14ac:dyDescent="0.2">
      <c r="A195" s="8"/>
    </row>
    <row r="199" spans="1:4" x14ac:dyDescent="0.2">
      <c r="A199" s="8"/>
    </row>
    <row r="200" spans="1:4" x14ac:dyDescent="0.2">
      <c r="A200" s="8"/>
    </row>
    <row r="201" spans="1:4" x14ac:dyDescent="0.2">
      <c r="A201" s="8"/>
    </row>
    <row r="202" spans="1:4" x14ac:dyDescent="0.2">
      <c r="A202" s="8"/>
    </row>
    <row r="203" spans="1:4" x14ac:dyDescent="0.2">
      <c r="A203" s="8"/>
    </row>
    <row r="204" spans="1:4" x14ac:dyDescent="0.2">
      <c r="A204" s="8"/>
    </row>
    <row r="205" spans="1:4" x14ac:dyDescent="0.2">
      <c r="A205" s="8"/>
    </row>
    <row r="206" spans="1:4" x14ac:dyDescent="0.2">
      <c r="A206" s="8"/>
    </row>
    <row r="208" spans="1:4" x14ac:dyDescent="0.2">
      <c r="A208" s="8"/>
    </row>
    <row r="213" spans="1:1" x14ac:dyDescent="0.2">
      <c r="A213" s="8"/>
    </row>
    <row r="214" spans="1:1" x14ac:dyDescent="0.2">
      <c r="A214" s="8"/>
    </row>
    <row r="215" spans="1:1" x14ac:dyDescent="0.2">
      <c r="A215" s="8"/>
    </row>
    <row r="218" spans="1:1" x14ac:dyDescent="0.2">
      <c r="A218" s="8"/>
    </row>
    <row r="219" spans="1:1" x14ac:dyDescent="0.2">
      <c r="A219" s="8"/>
    </row>
    <row r="220" spans="1:1" x14ac:dyDescent="0.2">
      <c r="A220" s="8"/>
    </row>
    <row r="221" spans="1:1" x14ac:dyDescent="0.2">
      <c r="A221" s="8"/>
    </row>
    <row r="224" spans="1:1" x14ac:dyDescent="0.2">
      <c r="A224" s="8"/>
    </row>
    <row r="226" spans="1:1" x14ac:dyDescent="0.2">
      <c r="A226" s="8"/>
    </row>
    <row r="228" spans="1:1" x14ac:dyDescent="0.2">
      <c r="A228" s="8"/>
    </row>
    <row r="231" spans="1:1" x14ac:dyDescent="0.2">
      <c r="A231" s="8"/>
    </row>
    <row r="232" spans="1:1" x14ac:dyDescent="0.2">
      <c r="A232" s="8"/>
    </row>
    <row r="233" spans="1:1" x14ac:dyDescent="0.2">
      <c r="A233" s="8"/>
    </row>
    <row r="234" spans="1:1" x14ac:dyDescent="0.2">
      <c r="A234" s="8"/>
    </row>
    <row r="235" spans="1:1" x14ac:dyDescent="0.2">
      <c r="A235" s="8"/>
    </row>
    <row r="236" spans="1:1" x14ac:dyDescent="0.2">
      <c r="A236" s="8"/>
    </row>
    <row r="237" spans="1:1" x14ac:dyDescent="0.2">
      <c r="A237" s="8"/>
    </row>
    <row r="238" spans="1:1" x14ac:dyDescent="0.2">
      <c r="A238" s="8"/>
    </row>
    <row r="239" spans="1:1" x14ac:dyDescent="0.2">
      <c r="A239" s="8"/>
    </row>
    <row r="240" spans="1:1" x14ac:dyDescent="0.2">
      <c r="A240" s="8"/>
    </row>
    <row r="241" spans="1:1" x14ac:dyDescent="0.2">
      <c r="A241" s="8"/>
    </row>
    <row r="242" spans="1:1" x14ac:dyDescent="0.2">
      <c r="A242" s="8"/>
    </row>
    <row r="243" spans="1:1" x14ac:dyDescent="0.2">
      <c r="A243" s="8"/>
    </row>
    <row r="244" spans="1:1" x14ac:dyDescent="0.2">
      <c r="A244" s="8"/>
    </row>
    <row r="245" spans="1:1" x14ac:dyDescent="0.2">
      <c r="A245" s="8"/>
    </row>
    <row r="246" spans="1:1" x14ac:dyDescent="0.2">
      <c r="A246" s="8"/>
    </row>
    <row r="247" spans="1:1" x14ac:dyDescent="0.2">
      <c r="A247" s="8"/>
    </row>
    <row r="248" spans="1:1" x14ac:dyDescent="0.2">
      <c r="A248" s="8"/>
    </row>
    <row r="249" spans="1:1" x14ac:dyDescent="0.2">
      <c r="A249" s="8"/>
    </row>
    <row r="250" spans="1:1" x14ac:dyDescent="0.2">
      <c r="A250" s="8"/>
    </row>
    <row r="251" spans="1:1" x14ac:dyDescent="0.2">
      <c r="A251" s="8"/>
    </row>
    <row r="252" spans="1:1" x14ac:dyDescent="0.2">
      <c r="A252" s="8"/>
    </row>
    <row r="255" spans="1:1" x14ac:dyDescent="0.2">
      <c r="A255" s="8"/>
    </row>
    <row r="256" spans="1:1" x14ac:dyDescent="0.2">
      <c r="A256" s="8"/>
    </row>
    <row r="257" spans="1:1" x14ac:dyDescent="0.2">
      <c r="A257" s="8"/>
    </row>
    <row r="259" spans="1:1" x14ac:dyDescent="0.2">
      <c r="A259" s="8"/>
    </row>
    <row r="260" spans="1:1" x14ac:dyDescent="0.2">
      <c r="A260" s="8"/>
    </row>
    <row r="262" spans="1:1" x14ac:dyDescent="0.2">
      <c r="A262" s="8"/>
    </row>
    <row r="263" spans="1:1" x14ac:dyDescent="0.2">
      <c r="A263" s="8"/>
    </row>
    <row r="264" spans="1:1" x14ac:dyDescent="0.2">
      <c r="A264" s="8"/>
    </row>
    <row r="265" spans="1:1" x14ac:dyDescent="0.2">
      <c r="A265" s="8"/>
    </row>
    <row r="266" spans="1:1" x14ac:dyDescent="0.2">
      <c r="A266" s="8"/>
    </row>
    <row r="267" spans="1:1" x14ac:dyDescent="0.2">
      <c r="A267" s="8"/>
    </row>
    <row r="268" spans="1:1" x14ac:dyDescent="0.2">
      <c r="A268" s="8"/>
    </row>
    <row r="269" spans="1:1" x14ac:dyDescent="0.2">
      <c r="A269" s="8"/>
    </row>
    <row r="270" spans="1:1" x14ac:dyDescent="0.2">
      <c r="A270" s="8"/>
    </row>
    <row r="271" spans="1:1" x14ac:dyDescent="0.2">
      <c r="A271" s="8"/>
    </row>
    <row r="272" spans="1:1" x14ac:dyDescent="0.2">
      <c r="A272" s="8"/>
    </row>
    <row r="273" spans="1:1" x14ac:dyDescent="0.2">
      <c r="A273" s="8"/>
    </row>
    <row r="274" spans="1:1" x14ac:dyDescent="0.2">
      <c r="A274" s="8"/>
    </row>
    <row r="275" spans="1:1" x14ac:dyDescent="0.2">
      <c r="A275" s="8"/>
    </row>
    <row r="276" spans="1:1" x14ac:dyDescent="0.2">
      <c r="A276" s="8"/>
    </row>
    <row r="277" spans="1:1" x14ac:dyDescent="0.2">
      <c r="A277" s="8"/>
    </row>
    <row r="278" spans="1:1" x14ac:dyDescent="0.2">
      <c r="A278" s="8"/>
    </row>
    <row r="279" spans="1:1" x14ac:dyDescent="0.2">
      <c r="A279" s="8"/>
    </row>
    <row r="280" spans="1:1" x14ac:dyDescent="0.2">
      <c r="A280" s="8"/>
    </row>
    <row r="281" spans="1:1" x14ac:dyDescent="0.2">
      <c r="A281" s="8"/>
    </row>
    <row r="282" spans="1:1" x14ac:dyDescent="0.2">
      <c r="A282" s="8"/>
    </row>
    <row r="284" spans="1:1" x14ac:dyDescent="0.2">
      <c r="A284" s="8"/>
    </row>
    <row r="285" spans="1:1" x14ac:dyDescent="0.2">
      <c r="A285" s="8"/>
    </row>
    <row r="286" spans="1:1" x14ac:dyDescent="0.2">
      <c r="A286" s="8"/>
    </row>
    <row r="287" spans="1:1" x14ac:dyDescent="0.2">
      <c r="A287" s="8"/>
    </row>
    <row r="288" spans="1:1" x14ac:dyDescent="0.2">
      <c r="A288" s="8"/>
    </row>
    <row r="293" spans="4:10" x14ac:dyDescent="0.2">
      <c r="D293" s="41"/>
    </row>
    <row r="294" spans="4:10" x14ac:dyDescent="0.2">
      <c r="D294" s="41"/>
    </row>
    <row r="296" spans="4:10" x14ac:dyDescent="0.2">
      <c r="J296" s="19"/>
    </row>
    <row r="297" spans="4:10" x14ac:dyDescent="0.2">
      <c r="I297" s="19"/>
      <c r="J297" s="19"/>
    </row>
    <row r="298" spans="4:10" x14ac:dyDescent="0.2">
      <c r="I298" s="19"/>
      <c r="J298" s="19"/>
    </row>
    <row r="299" spans="4:10" x14ac:dyDescent="0.2">
      <c r="J299" s="19"/>
    </row>
    <row r="300" spans="4:10" x14ac:dyDescent="0.2">
      <c r="I300" s="19"/>
      <c r="J300" s="19"/>
    </row>
    <row r="301" spans="4:10" x14ac:dyDescent="0.2">
      <c r="I301" s="19"/>
      <c r="J301" s="19"/>
    </row>
    <row r="302" spans="4:10" x14ac:dyDescent="0.2">
      <c r="I302" s="19"/>
      <c r="J302" s="19"/>
    </row>
    <row r="303" spans="4:10" x14ac:dyDescent="0.2">
      <c r="I303" s="19"/>
      <c r="J303" s="19"/>
    </row>
    <row r="304" spans="4:10" x14ac:dyDescent="0.2">
      <c r="I304" s="19"/>
      <c r="J304" s="19"/>
    </row>
    <row r="305" spans="9:10" x14ac:dyDescent="0.2">
      <c r="I305" s="19"/>
      <c r="J305" s="19"/>
    </row>
    <row r="306" spans="9:10" x14ac:dyDescent="0.2">
      <c r="I306" s="19"/>
      <c r="J306" s="19"/>
    </row>
    <row r="307" spans="9:10" x14ac:dyDescent="0.2">
      <c r="I307" s="19"/>
      <c r="J307" s="19"/>
    </row>
    <row r="308" spans="9:10" x14ac:dyDescent="0.2">
      <c r="I308" s="19"/>
      <c r="J308" s="19"/>
    </row>
    <row r="309" spans="9:10" x14ac:dyDescent="0.2">
      <c r="I309" s="19"/>
      <c r="J309" s="19"/>
    </row>
    <row r="310" spans="9:10" x14ac:dyDescent="0.2">
      <c r="I310" s="19"/>
      <c r="J310" s="19"/>
    </row>
    <row r="311" spans="9:10" x14ac:dyDescent="0.2">
      <c r="I311" s="19"/>
      <c r="J311" s="19"/>
    </row>
    <row r="312" spans="9:10" x14ac:dyDescent="0.2">
      <c r="I312" s="19"/>
      <c r="J312" s="19"/>
    </row>
    <row r="313" spans="9:10" x14ac:dyDescent="0.2">
      <c r="I313" s="19"/>
      <c r="J313" s="19"/>
    </row>
    <row r="314" spans="9:10" x14ac:dyDescent="0.2">
      <c r="I314" s="19"/>
      <c r="J314" s="19"/>
    </row>
    <row r="315" spans="9:10" x14ac:dyDescent="0.2">
      <c r="I315" s="19"/>
      <c r="J315" s="19"/>
    </row>
    <row r="316" spans="9:10" x14ac:dyDescent="0.2">
      <c r="I316" s="19"/>
      <c r="J316" s="19"/>
    </row>
    <row r="317" spans="9:10" x14ac:dyDescent="0.2">
      <c r="I317" s="19"/>
      <c r="J317" s="19"/>
    </row>
    <row r="318" spans="9:10" x14ac:dyDescent="0.2">
      <c r="I318" s="19"/>
      <c r="J318" s="19"/>
    </row>
    <row r="319" spans="9:10" x14ac:dyDescent="0.2">
      <c r="I319" s="19"/>
      <c r="J319" s="19"/>
    </row>
    <row r="320" spans="9:10" x14ac:dyDescent="0.2">
      <c r="I320" s="19"/>
      <c r="J320" s="19"/>
    </row>
    <row r="321" spans="9:10" x14ac:dyDescent="0.2">
      <c r="I321" s="19"/>
      <c r="J321" s="19"/>
    </row>
    <row r="322" spans="9:10" x14ac:dyDescent="0.2">
      <c r="I322" s="19"/>
      <c r="J322" s="19"/>
    </row>
    <row r="323" spans="9:10" x14ac:dyDescent="0.2">
      <c r="I323" s="19"/>
      <c r="J323" s="19"/>
    </row>
    <row r="324" spans="9:10" x14ac:dyDescent="0.2">
      <c r="I324" s="19"/>
      <c r="J324" s="19"/>
    </row>
    <row r="325" spans="9:10" x14ac:dyDescent="0.2">
      <c r="I325" s="19"/>
      <c r="J325" s="19"/>
    </row>
    <row r="326" spans="9:10" x14ac:dyDescent="0.2">
      <c r="I326" s="19"/>
      <c r="J326" s="19"/>
    </row>
    <row r="327" spans="9:10" x14ac:dyDescent="0.2">
      <c r="I327" s="19"/>
      <c r="J327" s="19"/>
    </row>
    <row r="328" spans="9:10" x14ac:dyDescent="0.2">
      <c r="I328" s="19"/>
      <c r="J328" s="19"/>
    </row>
    <row r="329" spans="9:10" x14ac:dyDescent="0.2">
      <c r="I329" s="19"/>
      <c r="J329" s="19"/>
    </row>
    <row r="330" spans="9:10" x14ac:dyDescent="0.2">
      <c r="I330" s="19"/>
      <c r="J330" s="19"/>
    </row>
    <row r="331" spans="9:10" x14ac:dyDescent="0.2">
      <c r="I331" s="19"/>
      <c r="J331" s="19"/>
    </row>
    <row r="332" spans="9:10" x14ac:dyDescent="0.2">
      <c r="I332" s="19"/>
      <c r="J332" s="19"/>
    </row>
    <row r="333" spans="9:10" x14ac:dyDescent="0.2">
      <c r="I333" s="19"/>
      <c r="J333" s="19"/>
    </row>
    <row r="334" spans="9:10" x14ac:dyDescent="0.2">
      <c r="I334" s="19"/>
      <c r="J334" s="19"/>
    </row>
    <row r="335" spans="9:10" x14ac:dyDescent="0.2">
      <c r="I335" s="19"/>
      <c r="J335" s="19"/>
    </row>
    <row r="336" spans="9:10" x14ac:dyDescent="0.2">
      <c r="I336" s="19"/>
      <c r="J336" s="19"/>
    </row>
    <row r="337" spans="5:10" x14ac:dyDescent="0.2">
      <c r="I337" s="19"/>
      <c r="J337" s="19"/>
    </row>
    <row r="338" spans="5:10" x14ac:dyDescent="0.2">
      <c r="I338" s="19"/>
      <c r="J338" s="19"/>
    </row>
    <row r="339" spans="5:10" x14ac:dyDescent="0.2">
      <c r="I339" s="19"/>
      <c r="J339" s="19"/>
    </row>
    <row r="340" spans="5:10" x14ac:dyDescent="0.2">
      <c r="I340" s="19"/>
      <c r="J340" s="19"/>
    </row>
    <row r="341" spans="5:10" x14ac:dyDescent="0.2">
      <c r="I341" s="19"/>
      <c r="J341" s="19"/>
    </row>
    <row r="342" spans="5:10" x14ac:dyDescent="0.2">
      <c r="E342" s="14"/>
      <c r="I342" s="19"/>
      <c r="J342" s="19"/>
    </row>
    <row r="343" spans="5:10" x14ac:dyDescent="0.2">
      <c r="E343" s="14"/>
      <c r="I343" s="19"/>
      <c r="J343" s="19"/>
    </row>
    <row r="344" spans="5:10" x14ac:dyDescent="0.2">
      <c r="E344" s="14"/>
      <c r="I344" s="19"/>
    </row>
    <row r="345" spans="5:10" x14ac:dyDescent="0.2">
      <c r="E345" s="14"/>
      <c r="I345" s="19"/>
    </row>
    <row r="346" spans="5:10" x14ac:dyDescent="0.2">
      <c r="E346" s="17"/>
      <c r="F346" s="20"/>
      <c r="I346" s="19"/>
    </row>
    <row r="347" spans="5:10" x14ac:dyDescent="0.2">
      <c r="E347" s="14"/>
      <c r="I347" s="19"/>
    </row>
    <row r="348" spans="5:10" x14ac:dyDescent="0.2">
      <c r="E348" s="14"/>
      <c r="I348" s="19"/>
    </row>
    <row r="349" spans="5:10" x14ac:dyDescent="0.2">
      <c r="E349" s="14"/>
      <c r="I349" s="19"/>
    </row>
    <row r="350" spans="5:10" x14ac:dyDescent="0.2">
      <c r="E350" s="14"/>
      <c r="I350" s="19"/>
    </row>
    <row r="351" spans="5:10" x14ac:dyDescent="0.2">
      <c r="I351" s="19"/>
    </row>
    <row r="352" spans="5:10" x14ac:dyDescent="0.2">
      <c r="I352" s="19"/>
    </row>
    <row r="353" spans="9:9" x14ac:dyDescent="0.2">
      <c r="I353" s="19"/>
    </row>
    <row r="354" spans="9:9" x14ac:dyDescent="0.2">
      <c r="I354" s="19"/>
    </row>
    <row r="355" spans="9:9" x14ac:dyDescent="0.2">
      <c r="I355" s="19"/>
    </row>
    <row r="356" spans="9:9" x14ac:dyDescent="0.2">
      <c r="I356" s="19"/>
    </row>
    <row r="357" spans="9:9" x14ac:dyDescent="0.2">
      <c r="I357" s="19"/>
    </row>
    <row r="358" spans="9:9" x14ac:dyDescent="0.2">
      <c r="I358" s="19"/>
    </row>
    <row r="359" spans="9:9" x14ac:dyDescent="0.2">
      <c r="I359" s="19"/>
    </row>
    <row r="360" spans="9:9" x14ac:dyDescent="0.2">
      <c r="I360" s="19"/>
    </row>
  </sheetData>
  <autoFilter ref="A1:K292" xr:uid="{65B7C49B-EC78-4B20-AFF1-5A5E1FE054E7}"/>
  <sortState xmlns:xlrd2="http://schemas.microsoft.com/office/spreadsheetml/2017/richdata2" ref="A195:K289">
    <sortCondition descending="1" ref="A195:A289"/>
  </sortState>
  <pageMargins left="0.7" right="0.7" top="0.75" bottom="0.75" header="0.3" footer="0.3"/>
  <pageSetup scale="6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80F8-BD90-4A43-BE92-47E6CC6DE90E}">
  <dimension ref="A1:K525"/>
  <sheetViews>
    <sheetView topLeftCell="A8" zoomScale="116" workbookViewId="0">
      <selection activeCell="A31" sqref="A31:XFD31"/>
    </sheetView>
  </sheetViews>
  <sheetFormatPr baseColWidth="10" defaultColWidth="10.83203125" defaultRowHeight="15" x14ac:dyDescent="0.2"/>
  <cols>
    <col min="1" max="1" width="12" style="38" customWidth="1"/>
    <col min="4" max="4" width="16" bestFit="1" customWidth="1"/>
    <col min="6" max="7" width="10.83203125" style="22"/>
    <col min="8" max="8" width="37.5" customWidth="1"/>
    <col min="10" max="10" width="37.5" customWidth="1"/>
    <col min="11" max="11" width="10.83203125" style="21"/>
  </cols>
  <sheetData>
    <row r="1" spans="1:11" x14ac:dyDescent="0.2">
      <c r="A1" s="37" t="s">
        <v>66</v>
      </c>
      <c r="B1" s="1" t="s">
        <v>70</v>
      </c>
      <c r="C1" s="1" t="s">
        <v>69</v>
      </c>
      <c r="D1" s="1" t="s">
        <v>68</v>
      </c>
      <c r="E1" s="1" t="s">
        <v>67</v>
      </c>
      <c r="F1" s="34" t="s">
        <v>65</v>
      </c>
      <c r="G1" s="34" t="s">
        <v>64</v>
      </c>
      <c r="H1" s="1" t="s">
        <v>63</v>
      </c>
      <c r="I1" s="1"/>
      <c r="J1" s="1" t="s">
        <v>71</v>
      </c>
      <c r="K1" s="44" t="s">
        <v>72</v>
      </c>
    </row>
    <row r="2" spans="1:11" x14ac:dyDescent="0.2">
      <c r="A2" s="39"/>
      <c r="B2" s="40"/>
      <c r="C2" s="40"/>
      <c r="D2" s="40"/>
      <c r="E2" s="40"/>
      <c r="F2" s="40"/>
      <c r="G2" s="40"/>
      <c r="H2" s="40"/>
      <c r="J2" s="4" t="s">
        <v>161</v>
      </c>
      <c r="K2" s="21">
        <f>SUMIF(H:H,$J$2,F:G)</f>
        <v>160</v>
      </c>
    </row>
    <row r="3" spans="1:11" x14ac:dyDescent="0.2">
      <c r="A3" t="s">
        <v>108</v>
      </c>
      <c r="B3" t="s">
        <v>109</v>
      </c>
      <c r="C3" t="s">
        <v>109</v>
      </c>
      <c r="D3" t="s">
        <v>109</v>
      </c>
      <c r="E3" t="s">
        <v>109</v>
      </c>
      <c r="F3">
        <v>20</v>
      </c>
      <c r="G3">
        <v>0</v>
      </c>
      <c r="H3" t="str">
        <f t="shared" ref="H3:H34" si="0">$J$25</f>
        <v>Energise and Exercise</v>
      </c>
      <c r="J3" s="4" t="s">
        <v>160</v>
      </c>
      <c r="K3" s="21">
        <f>SUMIF(H:H,$J$3,F:G)</f>
        <v>22</v>
      </c>
    </row>
    <row r="4" spans="1:11" x14ac:dyDescent="0.2">
      <c r="A4" t="s">
        <v>108</v>
      </c>
      <c r="B4" t="s">
        <v>109</v>
      </c>
      <c r="C4" t="s">
        <v>109</v>
      </c>
      <c r="D4" t="s">
        <v>109</v>
      </c>
      <c r="E4" t="s">
        <v>109</v>
      </c>
      <c r="F4">
        <v>20</v>
      </c>
      <c r="G4">
        <v>0</v>
      </c>
      <c r="H4" t="str">
        <f t="shared" si="0"/>
        <v>Energise and Exercise</v>
      </c>
      <c r="J4" s="4" t="s">
        <v>156</v>
      </c>
      <c r="K4" s="21">
        <f>SUMIF(H:H,$J$4,F:G)</f>
        <v>35</v>
      </c>
    </row>
    <row r="5" spans="1:11" x14ac:dyDescent="0.2">
      <c r="A5" t="s">
        <v>108</v>
      </c>
      <c r="B5" t="s">
        <v>109</v>
      </c>
      <c r="C5" t="s">
        <v>109</v>
      </c>
      <c r="D5" t="s">
        <v>109</v>
      </c>
      <c r="E5" t="s">
        <v>109</v>
      </c>
      <c r="F5">
        <v>20</v>
      </c>
      <c r="G5">
        <v>0</v>
      </c>
      <c r="H5" t="str">
        <f t="shared" si="0"/>
        <v>Energise and Exercise</v>
      </c>
      <c r="J5" s="4" t="s">
        <v>157</v>
      </c>
      <c r="K5" s="21">
        <f>SUMIF(H:H,$J$5,F:G)</f>
        <v>40</v>
      </c>
    </row>
    <row r="6" spans="1:11" x14ac:dyDescent="0.2">
      <c r="A6" t="s">
        <v>108</v>
      </c>
      <c r="B6" t="s">
        <v>110</v>
      </c>
      <c r="C6" t="s">
        <v>111</v>
      </c>
      <c r="D6" t="s">
        <v>112</v>
      </c>
      <c r="E6" t="s">
        <v>113</v>
      </c>
      <c r="F6">
        <v>10</v>
      </c>
      <c r="G6">
        <v>0</v>
      </c>
      <c r="H6" t="str">
        <f t="shared" si="0"/>
        <v>Energise and Exercise</v>
      </c>
      <c r="J6" s="4" t="s">
        <v>162</v>
      </c>
      <c r="K6" s="21">
        <f>SUMIF(H:H,$J$6,F:G)</f>
        <v>0</v>
      </c>
    </row>
    <row r="7" spans="1:11" x14ac:dyDescent="0.2">
      <c r="A7" t="s">
        <v>114</v>
      </c>
      <c r="B7" t="s">
        <v>115</v>
      </c>
      <c r="C7" t="s">
        <v>116</v>
      </c>
      <c r="D7" t="s">
        <v>117</v>
      </c>
      <c r="E7" t="s">
        <v>118</v>
      </c>
      <c r="F7">
        <v>10</v>
      </c>
      <c r="G7">
        <v>0</v>
      </c>
      <c r="H7" t="str">
        <f t="shared" si="0"/>
        <v>Energise and Exercise</v>
      </c>
      <c r="J7" s="4" t="s">
        <v>159</v>
      </c>
      <c r="K7" s="21">
        <f>SUMIF(H:H,$J$7,F:G)</f>
        <v>100</v>
      </c>
    </row>
    <row r="8" spans="1:11" x14ac:dyDescent="0.2">
      <c r="A8" t="s">
        <v>114</v>
      </c>
      <c r="B8" t="s">
        <v>109</v>
      </c>
      <c r="C8" t="s">
        <v>109</v>
      </c>
      <c r="D8" t="s">
        <v>109</v>
      </c>
      <c r="E8" t="s">
        <v>109</v>
      </c>
      <c r="F8">
        <v>10</v>
      </c>
      <c r="G8">
        <v>0</v>
      </c>
      <c r="H8" t="str">
        <f t="shared" si="0"/>
        <v>Energise and Exercise</v>
      </c>
      <c r="J8" s="4" t="s">
        <v>158</v>
      </c>
      <c r="K8" s="21">
        <f>SUMIF(H:H,$J$8,F:G)</f>
        <v>74</v>
      </c>
    </row>
    <row r="9" spans="1:11" x14ac:dyDescent="0.2">
      <c r="A9" t="s">
        <v>114</v>
      </c>
      <c r="B9" t="s">
        <v>109</v>
      </c>
      <c r="C9" t="s">
        <v>109</v>
      </c>
      <c r="D9" t="s">
        <v>109</v>
      </c>
      <c r="E9" t="s">
        <v>109</v>
      </c>
      <c r="F9">
        <v>10</v>
      </c>
      <c r="G9">
        <v>0</v>
      </c>
      <c r="H9" t="str">
        <f t="shared" si="0"/>
        <v>Energise and Exercise</v>
      </c>
      <c r="J9" s="4"/>
    </row>
    <row r="10" spans="1:11" x14ac:dyDescent="0.2">
      <c r="A10" t="s">
        <v>114</v>
      </c>
      <c r="B10" t="s">
        <v>109</v>
      </c>
      <c r="C10" t="s">
        <v>109</v>
      </c>
      <c r="D10" t="s">
        <v>109</v>
      </c>
      <c r="E10" t="s">
        <v>109</v>
      </c>
      <c r="F10">
        <v>10</v>
      </c>
      <c r="G10">
        <v>0</v>
      </c>
      <c r="H10" t="str">
        <f t="shared" si="0"/>
        <v>Energise and Exercise</v>
      </c>
      <c r="J10" s="4" t="s">
        <v>196</v>
      </c>
      <c r="K10" s="49">
        <f>SUM(K2:K8)</f>
        <v>431</v>
      </c>
    </row>
    <row r="11" spans="1:11" x14ac:dyDescent="0.2">
      <c r="A11" t="s">
        <v>114</v>
      </c>
      <c r="B11" t="s">
        <v>109</v>
      </c>
      <c r="C11" t="s">
        <v>109</v>
      </c>
      <c r="D11" t="s">
        <v>109</v>
      </c>
      <c r="E11" t="s">
        <v>109</v>
      </c>
      <c r="F11">
        <v>10</v>
      </c>
      <c r="G11">
        <v>0</v>
      </c>
      <c r="H11" t="str">
        <f t="shared" si="0"/>
        <v>Energise and Exercise</v>
      </c>
      <c r="J11" s="4"/>
    </row>
    <row r="12" spans="1:11" x14ac:dyDescent="0.2">
      <c r="A12" t="s">
        <v>114</v>
      </c>
      <c r="B12" t="s">
        <v>109</v>
      </c>
      <c r="C12" t="s">
        <v>109</v>
      </c>
      <c r="D12" t="s">
        <v>109</v>
      </c>
      <c r="E12" t="s">
        <v>109</v>
      </c>
      <c r="F12">
        <v>10</v>
      </c>
      <c r="G12">
        <v>0</v>
      </c>
      <c r="H12" t="str">
        <f t="shared" si="0"/>
        <v>Energise and Exercise</v>
      </c>
      <c r="J12" t="s">
        <v>242</v>
      </c>
      <c r="K12" s="21">
        <f>SUMIF(H:H,$J$12,F:G)</f>
        <v>506</v>
      </c>
    </row>
    <row r="13" spans="1:11" x14ac:dyDescent="0.2">
      <c r="A13" t="s">
        <v>114</v>
      </c>
      <c r="B13" t="s">
        <v>109</v>
      </c>
      <c r="C13" t="s">
        <v>109</v>
      </c>
      <c r="D13" t="s">
        <v>109</v>
      </c>
      <c r="E13" t="s">
        <v>109</v>
      </c>
      <c r="F13">
        <v>10</v>
      </c>
      <c r="G13">
        <v>0</v>
      </c>
      <c r="H13" t="str">
        <f t="shared" si="0"/>
        <v>Energise and Exercise</v>
      </c>
      <c r="J13" t="s">
        <v>231</v>
      </c>
      <c r="K13" s="21">
        <f>SUMIF(H:H,$J$13,F:G)</f>
        <v>544</v>
      </c>
    </row>
    <row r="14" spans="1:11" x14ac:dyDescent="0.2">
      <c r="A14" t="s">
        <v>114</v>
      </c>
      <c r="B14" t="s">
        <v>109</v>
      </c>
      <c r="C14" t="s">
        <v>109</v>
      </c>
      <c r="D14" t="s">
        <v>109</v>
      </c>
      <c r="E14" t="s">
        <v>109</v>
      </c>
      <c r="F14">
        <v>15</v>
      </c>
      <c r="G14">
        <v>0</v>
      </c>
      <c r="H14" t="str">
        <f t="shared" si="0"/>
        <v>Energise and Exercise</v>
      </c>
      <c r="J14" t="s">
        <v>232</v>
      </c>
      <c r="K14" s="21">
        <f>SUMIF(H:H,$J$14,F:G)</f>
        <v>544.81999999999994</v>
      </c>
    </row>
    <row r="15" spans="1:11" x14ac:dyDescent="0.2">
      <c r="A15" t="s">
        <v>114</v>
      </c>
      <c r="B15" t="s">
        <v>109</v>
      </c>
      <c r="C15" t="s">
        <v>109</v>
      </c>
      <c r="D15" t="s">
        <v>109</v>
      </c>
      <c r="E15" t="s">
        <v>109</v>
      </c>
      <c r="F15">
        <v>15</v>
      </c>
      <c r="G15">
        <v>0</v>
      </c>
      <c r="H15" t="str">
        <f t="shared" si="0"/>
        <v>Energise and Exercise</v>
      </c>
      <c r="J15" t="s">
        <v>241</v>
      </c>
      <c r="K15" s="21">
        <f>SUMIF(H:H,$J$15,F:G)</f>
        <v>557</v>
      </c>
    </row>
    <row r="16" spans="1:11" x14ac:dyDescent="0.2">
      <c r="A16" t="s">
        <v>114</v>
      </c>
      <c r="B16" t="s">
        <v>109</v>
      </c>
      <c r="C16" t="s">
        <v>109</v>
      </c>
      <c r="D16" t="s">
        <v>109</v>
      </c>
      <c r="E16" t="s">
        <v>109</v>
      </c>
      <c r="F16">
        <v>10</v>
      </c>
      <c r="G16">
        <v>0</v>
      </c>
      <c r="H16" t="str">
        <f t="shared" si="0"/>
        <v>Energise and Exercise</v>
      </c>
      <c r="J16" t="s">
        <v>233</v>
      </c>
      <c r="K16" s="21">
        <f>SUMIF(H:H,$J$16,F:G)</f>
        <v>492</v>
      </c>
    </row>
    <row r="17" spans="1:11" x14ac:dyDescent="0.2">
      <c r="A17" t="s">
        <v>114</v>
      </c>
      <c r="B17" t="s">
        <v>109</v>
      </c>
      <c r="C17" t="s">
        <v>109</v>
      </c>
      <c r="D17" t="s">
        <v>109</v>
      </c>
      <c r="E17" t="s">
        <v>109</v>
      </c>
      <c r="F17">
        <v>10</v>
      </c>
      <c r="G17">
        <v>0</v>
      </c>
      <c r="H17" t="str">
        <f t="shared" si="0"/>
        <v>Energise and Exercise</v>
      </c>
      <c r="J17" t="s">
        <v>243</v>
      </c>
      <c r="K17" s="21">
        <f>SUMIF(H:H,$J$17,F:G)</f>
        <v>543</v>
      </c>
    </row>
    <row r="18" spans="1:11" x14ac:dyDescent="0.2">
      <c r="A18" t="s">
        <v>114</v>
      </c>
      <c r="B18" t="s">
        <v>109</v>
      </c>
      <c r="C18" t="s">
        <v>109</v>
      </c>
      <c r="D18" t="s">
        <v>109</v>
      </c>
      <c r="E18" t="s">
        <v>109</v>
      </c>
      <c r="F18">
        <v>20</v>
      </c>
      <c r="G18">
        <v>0</v>
      </c>
      <c r="H18" t="str">
        <f t="shared" si="0"/>
        <v>Energise and Exercise</v>
      </c>
      <c r="J18" t="s">
        <v>234</v>
      </c>
      <c r="K18" s="21">
        <f>SUMIF(H:H,$J$18,F:G)</f>
        <v>394</v>
      </c>
    </row>
    <row r="19" spans="1:11" x14ac:dyDescent="0.2">
      <c r="A19" t="s">
        <v>114</v>
      </c>
      <c r="B19" t="s">
        <v>109</v>
      </c>
      <c r="C19" t="s">
        <v>109</v>
      </c>
      <c r="D19" t="s">
        <v>109</v>
      </c>
      <c r="E19" t="s">
        <v>109</v>
      </c>
      <c r="F19">
        <v>10</v>
      </c>
      <c r="G19">
        <v>0</v>
      </c>
      <c r="H19" t="str">
        <f t="shared" si="0"/>
        <v>Energise and Exercise</v>
      </c>
    </row>
    <row r="20" spans="1:11" x14ac:dyDescent="0.2">
      <c r="A20" t="s">
        <v>119</v>
      </c>
      <c r="B20" t="s">
        <v>109</v>
      </c>
      <c r="C20" t="s">
        <v>109</v>
      </c>
      <c r="D20" t="s">
        <v>109</v>
      </c>
      <c r="E20" t="s">
        <v>109</v>
      </c>
      <c r="F20">
        <v>5</v>
      </c>
      <c r="G20">
        <v>0</v>
      </c>
      <c r="H20" t="str">
        <f t="shared" si="0"/>
        <v>Energise and Exercise</v>
      </c>
      <c r="J20" t="s">
        <v>348</v>
      </c>
      <c r="K20" s="44">
        <f>SUM(K12:K18)</f>
        <v>3580.8199999999997</v>
      </c>
    </row>
    <row r="21" spans="1:11" x14ac:dyDescent="0.2">
      <c r="A21" t="s">
        <v>120</v>
      </c>
      <c r="B21" t="s">
        <v>109</v>
      </c>
      <c r="C21" t="s">
        <v>109</v>
      </c>
      <c r="D21" t="s">
        <v>109</v>
      </c>
      <c r="E21" t="s">
        <v>109</v>
      </c>
      <c r="F21">
        <v>10</v>
      </c>
      <c r="G21">
        <v>0</v>
      </c>
      <c r="H21" t="str">
        <f t="shared" si="0"/>
        <v>Energise and Exercise</v>
      </c>
    </row>
    <row r="22" spans="1:11" x14ac:dyDescent="0.2">
      <c r="A22" t="s">
        <v>121</v>
      </c>
      <c r="B22" t="s">
        <v>109</v>
      </c>
      <c r="C22" t="s">
        <v>109</v>
      </c>
      <c r="D22" t="s">
        <v>109</v>
      </c>
      <c r="E22" t="s">
        <v>109</v>
      </c>
      <c r="F22">
        <v>20</v>
      </c>
      <c r="G22">
        <v>0</v>
      </c>
      <c r="H22" t="str">
        <f t="shared" si="0"/>
        <v>Energise and Exercise</v>
      </c>
    </row>
    <row r="23" spans="1:11" x14ac:dyDescent="0.2">
      <c r="A23" t="s">
        <v>121</v>
      </c>
      <c r="B23" t="s">
        <v>109</v>
      </c>
      <c r="C23" t="s">
        <v>109</v>
      </c>
      <c r="D23" t="s">
        <v>109</v>
      </c>
      <c r="E23" t="s">
        <v>109</v>
      </c>
      <c r="F23">
        <v>30</v>
      </c>
      <c r="G23">
        <v>0</v>
      </c>
      <c r="H23" t="str">
        <f t="shared" si="0"/>
        <v>Energise and Exercise</v>
      </c>
      <c r="J23" t="s">
        <v>257</v>
      </c>
      <c r="K23" s="21">
        <f>SUMIF(H:H,$J$23,F:G)</f>
        <v>492</v>
      </c>
    </row>
    <row r="24" spans="1:11" x14ac:dyDescent="0.2">
      <c r="A24" t="s">
        <v>121</v>
      </c>
      <c r="B24" t="s">
        <v>109</v>
      </c>
      <c r="C24" t="s">
        <v>109</v>
      </c>
      <c r="D24" t="s">
        <v>109</v>
      </c>
      <c r="E24" t="s">
        <v>109</v>
      </c>
      <c r="F24">
        <v>10</v>
      </c>
      <c r="G24">
        <v>0</v>
      </c>
      <c r="H24" t="str">
        <f t="shared" si="0"/>
        <v>Energise and Exercise</v>
      </c>
    </row>
    <row r="25" spans="1:11" x14ac:dyDescent="0.2">
      <c r="A25" t="s">
        <v>121</v>
      </c>
      <c r="B25" t="s">
        <v>109</v>
      </c>
      <c r="C25" t="s">
        <v>109</v>
      </c>
      <c r="D25" t="s">
        <v>109</v>
      </c>
      <c r="E25" t="s">
        <v>109</v>
      </c>
      <c r="F25">
        <v>10</v>
      </c>
      <c r="G25">
        <v>0</v>
      </c>
      <c r="H25" t="str">
        <f t="shared" si="0"/>
        <v>Energise and Exercise</v>
      </c>
      <c r="J25" s="4" t="s">
        <v>151</v>
      </c>
      <c r="K25" s="21">
        <f>SUMIF(H:H,$J$25,F:G)</f>
        <v>1535</v>
      </c>
    </row>
    <row r="26" spans="1:11" x14ac:dyDescent="0.2">
      <c r="A26" t="s">
        <v>121</v>
      </c>
      <c r="B26" t="s">
        <v>122</v>
      </c>
      <c r="C26" t="s">
        <v>123</v>
      </c>
      <c r="D26" t="s">
        <v>124</v>
      </c>
      <c r="E26" t="s">
        <v>125</v>
      </c>
      <c r="F26">
        <v>20</v>
      </c>
      <c r="G26">
        <v>0</v>
      </c>
      <c r="H26" t="str">
        <f t="shared" si="0"/>
        <v>Energise and Exercise</v>
      </c>
      <c r="J26" s="4"/>
    </row>
    <row r="27" spans="1:11" x14ac:dyDescent="0.2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>
        <v>10</v>
      </c>
      <c r="G27">
        <v>0</v>
      </c>
      <c r="H27" t="str">
        <f t="shared" si="0"/>
        <v>Energise and Exercise</v>
      </c>
      <c r="J27" s="4" t="s">
        <v>164</v>
      </c>
      <c r="K27" s="21">
        <f>SUMIF(H:H,$J$27,F:G)</f>
        <v>177</v>
      </c>
    </row>
    <row r="28" spans="1:11" x14ac:dyDescent="0.2">
      <c r="A28" t="s">
        <v>121</v>
      </c>
      <c r="B28" t="s">
        <v>109</v>
      </c>
      <c r="C28" t="s">
        <v>109</v>
      </c>
      <c r="D28" t="s">
        <v>109</v>
      </c>
      <c r="E28" t="s">
        <v>109</v>
      </c>
      <c r="F28">
        <v>10</v>
      </c>
      <c r="G28">
        <v>0</v>
      </c>
      <c r="H28" t="str">
        <f t="shared" si="0"/>
        <v>Energise and Exercise</v>
      </c>
      <c r="J28" s="4"/>
    </row>
    <row r="29" spans="1:11" x14ac:dyDescent="0.2">
      <c r="A29" t="s">
        <v>121</v>
      </c>
      <c r="B29" t="s">
        <v>109</v>
      </c>
      <c r="C29" t="s">
        <v>109</v>
      </c>
      <c r="D29" t="s">
        <v>109</v>
      </c>
      <c r="E29" t="s">
        <v>109</v>
      </c>
      <c r="F29">
        <v>10</v>
      </c>
      <c r="G29">
        <v>0</v>
      </c>
      <c r="H29" t="str">
        <f t="shared" si="0"/>
        <v>Energise and Exercise</v>
      </c>
      <c r="J29" s="4" t="s">
        <v>85</v>
      </c>
      <c r="K29" s="21">
        <f>SUMIF(H:H,$J$29,F:G)</f>
        <v>50</v>
      </c>
    </row>
    <row r="30" spans="1:11" x14ac:dyDescent="0.2">
      <c r="A30" t="s">
        <v>121</v>
      </c>
      <c r="B30" t="s">
        <v>109</v>
      </c>
      <c r="C30" t="s">
        <v>109</v>
      </c>
      <c r="D30" t="s">
        <v>109</v>
      </c>
      <c r="E30" t="s">
        <v>109</v>
      </c>
      <c r="F30">
        <v>10</v>
      </c>
      <c r="G30">
        <v>0</v>
      </c>
      <c r="H30" t="str">
        <f t="shared" si="0"/>
        <v>Energise and Exercise</v>
      </c>
    </row>
    <row r="31" spans="1:11" x14ac:dyDescent="0.2">
      <c r="A31" t="s">
        <v>121</v>
      </c>
      <c r="B31" t="s">
        <v>109</v>
      </c>
      <c r="C31" t="s">
        <v>109</v>
      </c>
      <c r="D31" t="s">
        <v>109</v>
      </c>
      <c r="E31" t="s">
        <v>109</v>
      </c>
      <c r="F31">
        <v>10</v>
      </c>
      <c r="G31">
        <v>0</v>
      </c>
      <c r="H31" t="str">
        <f t="shared" si="0"/>
        <v>Energise and Exercise</v>
      </c>
      <c r="J31" s="4" t="str">
        <f>'Bank Transactions'!$N$25</f>
        <v>Autumn Fair</v>
      </c>
      <c r="K31" s="21">
        <f>SUMIF(H:H,$J$31,F:G)</f>
        <v>177.2</v>
      </c>
    </row>
    <row r="32" spans="1:11" x14ac:dyDescent="0.2">
      <c r="A32" t="s">
        <v>121</v>
      </c>
      <c r="B32" t="s">
        <v>109</v>
      </c>
      <c r="C32" t="s">
        <v>109</v>
      </c>
      <c r="D32" t="s">
        <v>109</v>
      </c>
      <c r="E32" t="s">
        <v>109</v>
      </c>
      <c r="F32">
        <v>50</v>
      </c>
      <c r="G32">
        <v>0</v>
      </c>
      <c r="H32" t="str">
        <f t="shared" si="0"/>
        <v>Energise and Exercise</v>
      </c>
      <c r="J32" s="4"/>
    </row>
    <row r="33" spans="1:11" x14ac:dyDescent="0.2">
      <c r="A33" t="s">
        <v>121</v>
      </c>
      <c r="B33" t="s">
        <v>109</v>
      </c>
      <c r="C33" t="s">
        <v>109</v>
      </c>
      <c r="D33" t="s">
        <v>109</v>
      </c>
      <c r="E33" t="s">
        <v>109</v>
      </c>
      <c r="F33">
        <v>20</v>
      </c>
      <c r="G33">
        <v>0</v>
      </c>
      <c r="H33" t="str">
        <f t="shared" si="0"/>
        <v>Energise and Exercise</v>
      </c>
      <c r="J33" s="4" t="s">
        <v>322</v>
      </c>
      <c r="K33" s="21">
        <f>SUMIF(H:H,$J$33,F:G)</f>
        <v>16</v>
      </c>
    </row>
    <row r="34" spans="1:11" x14ac:dyDescent="0.2">
      <c r="A34" t="s">
        <v>121</v>
      </c>
      <c r="B34" t="s">
        <v>109</v>
      </c>
      <c r="C34" t="s">
        <v>109</v>
      </c>
      <c r="D34" t="s">
        <v>109</v>
      </c>
      <c r="E34" t="s">
        <v>109</v>
      </c>
      <c r="F34">
        <v>10</v>
      </c>
      <c r="G34">
        <v>0</v>
      </c>
      <c r="H34" t="str">
        <f t="shared" si="0"/>
        <v>Energise and Exercise</v>
      </c>
      <c r="J34" s="4"/>
    </row>
    <row r="35" spans="1:11" x14ac:dyDescent="0.2">
      <c r="A35" t="s">
        <v>126</v>
      </c>
      <c r="B35" t="s">
        <v>109</v>
      </c>
      <c r="C35" t="s">
        <v>109</v>
      </c>
      <c r="D35" t="s">
        <v>109</v>
      </c>
      <c r="E35" t="s">
        <v>109</v>
      </c>
      <c r="F35">
        <v>5</v>
      </c>
      <c r="G35">
        <v>0</v>
      </c>
      <c r="H35" t="str">
        <f t="shared" ref="H35:H66" si="1">$J$25</f>
        <v>Energise and Exercise</v>
      </c>
      <c r="J35" s="4" t="s">
        <v>344</v>
      </c>
      <c r="K35" s="21">
        <f>SUMIF(H:H, $J$35, F:G)</f>
        <v>332</v>
      </c>
    </row>
    <row r="36" spans="1:11" x14ac:dyDescent="0.2">
      <c r="A36" t="s">
        <v>126</v>
      </c>
      <c r="B36" t="s">
        <v>109</v>
      </c>
      <c r="C36" t="s">
        <v>109</v>
      </c>
      <c r="D36" t="s">
        <v>109</v>
      </c>
      <c r="E36" t="s">
        <v>109</v>
      </c>
      <c r="F36">
        <v>5</v>
      </c>
      <c r="G36">
        <v>0</v>
      </c>
      <c r="H36" t="str">
        <f t="shared" si="1"/>
        <v>Energise and Exercise</v>
      </c>
    </row>
    <row r="37" spans="1:11" x14ac:dyDescent="0.2">
      <c r="A37" t="s">
        <v>126</v>
      </c>
      <c r="B37" t="s">
        <v>109</v>
      </c>
      <c r="C37" t="s">
        <v>109</v>
      </c>
      <c r="D37" t="s">
        <v>109</v>
      </c>
      <c r="E37" t="s">
        <v>109</v>
      </c>
      <c r="F37">
        <v>10</v>
      </c>
      <c r="G37">
        <v>0</v>
      </c>
      <c r="H37" t="str">
        <f t="shared" si="1"/>
        <v>Energise and Exercise</v>
      </c>
    </row>
    <row r="38" spans="1:11" x14ac:dyDescent="0.2">
      <c r="A38" t="s">
        <v>126</v>
      </c>
      <c r="B38" t="s">
        <v>109</v>
      </c>
      <c r="C38" t="s">
        <v>109</v>
      </c>
      <c r="D38" t="s">
        <v>109</v>
      </c>
      <c r="E38" t="s">
        <v>109</v>
      </c>
      <c r="F38">
        <v>5</v>
      </c>
      <c r="G38">
        <v>0</v>
      </c>
      <c r="H38" t="str">
        <f t="shared" si="1"/>
        <v>Energise and Exercise</v>
      </c>
      <c r="J38" s="5" t="s">
        <v>350</v>
      </c>
      <c r="K38" s="49">
        <f>SUM(F:F)+SUM(G:G)</f>
        <v>6872.52</v>
      </c>
    </row>
    <row r="39" spans="1:11" x14ac:dyDescent="0.2">
      <c r="A39" t="s">
        <v>126</v>
      </c>
      <c r="B39" t="s">
        <v>109</v>
      </c>
      <c r="C39" t="s">
        <v>109</v>
      </c>
      <c r="D39" t="s">
        <v>109</v>
      </c>
      <c r="E39" t="s">
        <v>109</v>
      </c>
      <c r="F39">
        <v>15</v>
      </c>
      <c r="G39">
        <v>0</v>
      </c>
      <c r="H39" t="str">
        <f t="shared" si="1"/>
        <v>Energise and Exercise</v>
      </c>
      <c r="J39" s="5" t="s">
        <v>351</v>
      </c>
      <c r="K39" s="49">
        <f>SUMIF('Bank Transactions'!I:I,'Bank Transactions'!$M$25,'Bank Transactions'!G:G)</f>
        <v>6507.3799999999992</v>
      </c>
    </row>
    <row r="40" spans="1:11" x14ac:dyDescent="0.2">
      <c r="A40" t="s">
        <v>126</v>
      </c>
      <c r="B40" t="s">
        <v>109</v>
      </c>
      <c r="C40" t="s">
        <v>109</v>
      </c>
      <c r="D40" t="s">
        <v>109</v>
      </c>
      <c r="E40" t="s">
        <v>109</v>
      </c>
      <c r="F40">
        <v>25</v>
      </c>
      <c r="G40">
        <v>0</v>
      </c>
      <c r="H40" t="str">
        <f t="shared" si="1"/>
        <v>Energise and Exercise</v>
      </c>
    </row>
    <row r="41" spans="1:11" x14ac:dyDescent="0.2">
      <c r="A41" t="s">
        <v>126</v>
      </c>
      <c r="B41" t="s">
        <v>109</v>
      </c>
      <c r="C41" t="s">
        <v>109</v>
      </c>
      <c r="D41" t="s">
        <v>109</v>
      </c>
      <c r="E41" t="s">
        <v>109</v>
      </c>
      <c r="F41">
        <v>10</v>
      </c>
      <c r="G41">
        <v>0</v>
      </c>
      <c r="H41" t="str">
        <f t="shared" si="1"/>
        <v>Energise and Exercise</v>
      </c>
      <c r="J41" s="5" t="s">
        <v>352</v>
      </c>
      <c r="K41" s="49">
        <f>K38-K39</f>
        <v>365.14000000000124</v>
      </c>
    </row>
    <row r="42" spans="1:11" x14ac:dyDescent="0.2">
      <c r="A42" t="s">
        <v>126</v>
      </c>
      <c r="B42" t="s">
        <v>109</v>
      </c>
      <c r="C42" t="s">
        <v>109</v>
      </c>
      <c r="D42" t="s">
        <v>109</v>
      </c>
      <c r="E42" t="s">
        <v>109</v>
      </c>
      <c r="F42">
        <v>10</v>
      </c>
      <c r="G42">
        <v>0</v>
      </c>
      <c r="H42" t="str">
        <f t="shared" si="1"/>
        <v>Energise and Exercise</v>
      </c>
    </row>
    <row r="43" spans="1:11" x14ac:dyDescent="0.2">
      <c r="A43" t="s">
        <v>126</v>
      </c>
      <c r="B43" t="s">
        <v>109</v>
      </c>
      <c r="C43" t="s">
        <v>109</v>
      </c>
      <c r="D43" t="s">
        <v>109</v>
      </c>
      <c r="E43" t="s">
        <v>109</v>
      </c>
      <c r="F43">
        <v>20</v>
      </c>
      <c r="G43">
        <v>0</v>
      </c>
      <c r="H43" t="str">
        <f t="shared" si="1"/>
        <v>Energise and Exercise</v>
      </c>
    </row>
    <row r="44" spans="1:11" x14ac:dyDescent="0.2">
      <c r="A44" t="s">
        <v>126</v>
      </c>
      <c r="B44" t="s">
        <v>109</v>
      </c>
      <c r="C44" t="s">
        <v>109</v>
      </c>
      <c r="D44" t="s">
        <v>109</v>
      </c>
      <c r="E44" t="s">
        <v>109</v>
      </c>
      <c r="F44">
        <v>25</v>
      </c>
      <c r="G44">
        <v>0</v>
      </c>
      <c r="H44" t="str">
        <f t="shared" si="1"/>
        <v>Energise and Exercise</v>
      </c>
    </row>
    <row r="45" spans="1:11" x14ac:dyDescent="0.2">
      <c r="A45" t="s">
        <v>126</v>
      </c>
      <c r="B45" t="s">
        <v>109</v>
      </c>
      <c r="C45" t="s">
        <v>109</v>
      </c>
      <c r="D45" t="s">
        <v>109</v>
      </c>
      <c r="E45" t="s">
        <v>109</v>
      </c>
      <c r="F45">
        <v>5</v>
      </c>
      <c r="G45">
        <v>0</v>
      </c>
      <c r="H45" t="str">
        <f t="shared" si="1"/>
        <v>Energise and Exercise</v>
      </c>
    </row>
    <row r="46" spans="1:11" x14ac:dyDescent="0.2">
      <c r="A46" t="s">
        <v>126</v>
      </c>
      <c r="B46" t="s">
        <v>109</v>
      </c>
      <c r="C46" t="s">
        <v>109</v>
      </c>
      <c r="D46" t="s">
        <v>109</v>
      </c>
      <c r="E46" t="s">
        <v>109</v>
      </c>
      <c r="F46">
        <v>15</v>
      </c>
      <c r="G46">
        <v>0</v>
      </c>
      <c r="H46" t="str">
        <f t="shared" si="1"/>
        <v>Energise and Exercise</v>
      </c>
    </row>
    <row r="47" spans="1:11" x14ac:dyDescent="0.2">
      <c r="A47" t="s">
        <v>126</v>
      </c>
      <c r="B47" t="s">
        <v>109</v>
      </c>
      <c r="C47" t="s">
        <v>109</v>
      </c>
      <c r="D47" t="s">
        <v>109</v>
      </c>
      <c r="E47" t="s">
        <v>109</v>
      </c>
      <c r="F47">
        <v>15</v>
      </c>
      <c r="G47">
        <v>0</v>
      </c>
      <c r="H47" t="str">
        <f t="shared" si="1"/>
        <v>Energise and Exercise</v>
      </c>
    </row>
    <row r="48" spans="1:11" x14ac:dyDescent="0.2">
      <c r="A48" t="s">
        <v>126</v>
      </c>
      <c r="B48" t="s">
        <v>109</v>
      </c>
      <c r="C48" t="s">
        <v>109</v>
      </c>
      <c r="D48" t="s">
        <v>109</v>
      </c>
      <c r="E48" t="s">
        <v>109</v>
      </c>
      <c r="F48">
        <v>20</v>
      </c>
      <c r="G48">
        <v>0</v>
      </c>
      <c r="H48" t="str">
        <f t="shared" si="1"/>
        <v>Energise and Exercise</v>
      </c>
    </row>
    <row r="49" spans="1:8" x14ac:dyDescent="0.2">
      <c r="A49" t="s">
        <v>126</v>
      </c>
      <c r="B49" t="s">
        <v>109</v>
      </c>
      <c r="C49" t="s">
        <v>109</v>
      </c>
      <c r="D49" t="s">
        <v>109</v>
      </c>
      <c r="E49" t="s">
        <v>109</v>
      </c>
      <c r="F49">
        <v>30</v>
      </c>
      <c r="G49">
        <v>0</v>
      </c>
      <c r="H49" t="str">
        <f t="shared" si="1"/>
        <v>Energise and Exercise</v>
      </c>
    </row>
    <row r="50" spans="1:8" x14ac:dyDescent="0.2">
      <c r="A50" t="s">
        <v>126</v>
      </c>
      <c r="B50" t="s">
        <v>109</v>
      </c>
      <c r="C50" t="s">
        <v>109</v>
      </c>
      <c r="D50" t="s">
        <v>109</v>
      </c>
      <c r="E50" t="s">
        <v>109</v>
      </c>
      <c r="F50">
        <v>20</v>
      </c>
      <c r="G50">
        <v>0</v>
      </c>
      <c r="H50" t="str">
        <f t="shared" si="1"/>
        <v>Energise and Exercise</v>
      </c>
    </row>
    <row r="51" spans="1:8" x14ac:dyDescent="0.2">
      <c r="A51" t="s">
        <v>126</v>
      </c>
      <c r="B51" t="s">
        <v>109</v>
      </c>
      <c r="C51" t="s">
        <v>109</v>
      </c>
      <c r="D51" t="s">
        <v>109</v>
      </c>
      <c r="E51" t="s">
        <v>109</v>
      </c>
      <c r="F51">
        <v>20</v>
      </c>
      <c r="G51">
        <v>0</v>
      </c>
      <c r="H51" t="str">
        <f t="shared" si="1"/>
        <v>Energise and Exercise</v>
      </c>
    </row>
    <row r="52" spans="1:8" x14ac:dyDescent="0.2">
      <c r="A52" t="s">
        <v>126</v>
      </c>
      <c r="B52" t="s">
        <v>109</v>
      </c>
      <c r="C52" t="s">
        <v>109</v>
      </c>
      <c r="D52" t="s">
        <v>109</v>
      </c>
      <c r="E52" t="s">
        <v>109</v>
      </c>
      <c r="F52">
        <v>20</v>
      </c>
      <c r="G52">
        <v>0</v>
      </c>
      <c r="H52" t="str">
        <f t="shared" si="1"/>
        <v>Energise and Exercise</v>
      </c>
    </row>
    <row r="53" spans="1:8" x14ac:dyDescent="0.2">
      <c r="A53" t="s">
        <v>126</v>
      </c>
      <c r="B53" t="s">
        <v>109</v>
      </c>
      <c r="C53" t="s">
        <v>109</v>
      </c>
      <c r="D53" t="s">
        <v>109</v>
      </c>
      <c r="E53" t="s">
        <v>109</v>
      </c>
      <c r="F53">
        <v>20</v>
      </c>
      <c r="G53">
        <v>0</v>
      </c>
      <c r="H53" t="str">
        <f t="shared" si="1"/>
        <v>Energise and Exercise</v>
      </c>
    </row>
    <row r="54" spans="1:8" x14ac:dyDescent="0.2">
      <c r="A54" t="s">
        <v>126</v>
      </c>
      <c r="B54" t="s">
        <v>109</v>
      </c>
      <c r="C54" t="s">
        <v>109</v>
      </c>
      <c r="D54" t="s">
        <v>109</v>
      </c>
      <c r="E54" t="s">
        <v>109</v>
      </c>
      <c r="F54">
        <v>30</v>
      </c>
      <c r="G54">
        <v>0</v>
      </c>
      <c r="H54" t="str">
        <f t="shared" si="1"/>
        <v>Energise and Exercise</v>
      </c>
    </row>
    <row r="55" spans="1:8" x14ac:dyDescent="0.2">
      <c r="A55" t="s">
        <v>126</v>
      </c>
      <c r="B55" t="s">
        <v>109</v>
      </c>
      <c r="C55" t="s">
        <v>109</v>
      </c>
      <c r="D55" t="s">
        <v>109</v>
      </c>
      <c r="E55" t="s">
        <v>109</v>
      </c>
      <c r="F55">
        <v>15</v>
      </c>
      <c r="G55">
        <v>0</v>
      </c>
      <c r="H55" t="str">
        <f t="shared" si="1"/>
        <v>Energise and Exercise</v>
      </c>
    </row>
    <row r="56" spans="1:8" x14ac:dyDescent="0.2">
      <c r="A56" t="s">
        <v>126</v>
      </c>
      <c r="B56" t="s">
        <v>109</v>
      </c>
      <c r="C56" t="s">
        <v>109</v>
      </c>
      <c r="D56" t="s">
        <v>109</v>
      </c>
      <c r="E56" t="s">
        <v>109</v>
      </c>
      <c r="F56">
        <v>15</v>
      </c>
      <c r="G56">
        <v>0</v>
      </c>
      <c r="H56" t="str">
        <f t="shared" si="1"/>
        <v>Energise and Exercise</v>
      </c>
    </row>
    <row r="57" spans="1:8" x14ac:dyDescent="0.2">
      <c r="A57" t="s">
        <v>126</v>
      </c>
      <c r="B57" t="s">
        <v>127</v>
      </c>
      <c r="C57" t="s">
        <v>128</v>
      </c>
      <c r="D57" t="s">
        <v>129</v>
      </c>
      <c r="E57" t="s">
        <v>130</v>
      </c>
      <c r="F57">
        <v>15</v>
      </c>
      <c r="G57">
        <v>0</v>
      </c>
      <c r="H57" t="str">
        <f t="shared" si="1"/>
        <v>Energise and Exercise</v>
      </c>
    </row>
    <row r="58" spans="1:8" x14ac:dyDescent="0.2">
      <c r="A58" t="s">
        <v>126</v>
      </c>
      <c r="B58" t="s">
        <v>109</v>
      </c>
      <c r="C58" t="s">
        <v>109</v>
      </c>
      <c r="D58" t="s">
        <v>109</v>
      </c>
      <c r="E58" t="s">
        <v>109</v>
      </c>
      <c r="F58">
        <v>20</v>
      </c>
      <c r="G58">
        <v>0</v>
      </c>
      <c r="H58" t="str">
        <f t="shared" si="1"/>
        <v>Energise and Exercise</v>
      </c>
    </row>
    <row r="59" spans="1:8" x14ac:dyDescent="0.2">
      <c r="A59" t="s">
        <v>126</v>
      </c>
      <c r="B59" t="s">
        <v>109</v>
      </c>
      <c r="C59" t="s">
        <v>109</v>
      </c>
      <c r="D59" t="s">
        <v>109</v>
      </c>
      <c r="E59" t="s">
        <v>109</v>
      </c>
      <c r="F59">
        <v>10</v>
      </c>
      <c r="G59">
        <v>0</v>
      </c>
      <c r="H59" t="str">
        <f t="shared" si="1"/>
        <v>Energise and Exercise</v>
      </c>
    </row>
    <row r="60" spans="1:8" x14ac:dyDescent="0.2">
      <c r="A60" t="s">
        <v>126</v>
      </c>
      <c r="B60" t="s">
        <v>109</v>
      </c>
      <c r="C60" t="s">
        <v>109</v>
      </c>
      <c r="D60" t="s">
        <v>109</v>
      </c>
      <c r="E60" t="s">
        <v>109</v>
      </c>
      <c r="F60">
        <v>10</v>
      </c>
      <c r="G60">
        <v>0</v>
      </c>
      <c r="H60" t="str">
        <f t="shared" si="1"/>
        <v>Energise and Exercise</v>
      </c>
    </row>
    <row r="61" spans="1:8" x14ac:dyDescent="0.2">
      <c r="A61" t="s">
        <v>131</v>
      </c>
      <c r="B61" t="s">
        <v>109</v>
      </c>
      <c r="C61" t="s">
        <v>109</v>
      </c>
      <c r="D61" t="s">
        <v>109</v>
      </c>
      <c r="E61" t="s">
        <v>109</v>
      </c>
      <c r="F61">
        <v>10</v>
      </c>
      <c r="G61">
        <v>0</v>
      </c>
      <c r="H61" t="str">
        <f t="shared" si="1"/>
        <v>Energise and Exercise</v>
      </c>
    </row>
    <row r="62" spans="1:8" x14ac:dyDescent="0.2">
      <c r="A62" t="s">
        <v>131</v>
      </c>
      <c r="B62" t="s">
        <v>109</v>
      </c>
      <c r="C62" t="s">
        <v>109</v>
      </c>
      <c r="D62" t="s">
        <v>109</v>
      </c>
      <c r="E62" t="s">
        <v>109</v>
      </c>
      <c r="F62">
        <v>25</v>
      </c>
      <c r="G62">
        <v>0</v>
      </c>
      <c r="H62" t="str">
        <f t="shared" si="1"/>
        <v>Energise and Exercise</v>
      </c>
    </row>
    <row r="63" spans="1:8" x14ac:dyDescent="0.2">
      <c r="A63" t="s">
        <v>131</v>
      </c>
      <c r="B63" t="s">
        <v>109</v>
      </c>
      <c r="C63" t="s">
        <v>109</v>
      </c>
      <c r="D63" t="s">
        <v>109</v>
      </c>
      <c r="E63" t="s">
        <v>109</v>
      </c>
      <c r="F63">
        <v>5</v>
      </c>
      <c r="G63">
        <v>0</v>
      </c>
      <c r="H63" t="str">
        <f t="shared" si="1"/>
        <v>Energise and Exercise</v>
      </c>
    </row>
    <row r="64" spans="1:8" x14ac:dyDescent="0.2">
      <c r="A64" t="s">
        <v>131</v>
      </c>
      <c r="B64" t="s">
        <v>109</v>
      </c>
      <c r="C64" t="s">
        <v>109</v>
      </c>
      <c r="D64" t="s">
        <v>109</v>
      </c>
      <c r="E64" t="s">
        <v>109</v>
      </c>
      <c r="F64">
        <v>5</v>
      </c>
      <c r="G64">
        <v>0</v>
      </c>
      <c r="H64" t="str">
        <f t="shared" si="1"/>
        <v>Energise and Exercise</v>
      </c>
    </row>
    <row r="65" spans="1:8" x14ac:dyDescent="0.2">
      <c r="A65" t="s">
        <v>131</v>
      </c>
      <c r="B65" t="s">
        <v>109</v>
      </c>
      <c r="C65" t="s">
        <v>109</v>
      </c>
      <c r="D65" t="s">
        <v>109</v>
      </c>
      <c r="E65" t="s">
        <v>109</v>
      </c>
      <c r="F65">
        <v>20</v>
      </c>
      <c r="G65">
        <v>0</v>
      </c>
      <c r="H65" t="str">
        <f t="shared" si="1"/>
        <v>Energise and Exercise</v>
      </c>
    </row>
    <row r="66" spans="1:8" x14ac:dyDescent="0.2">
      <c r="A66" t="s">
        <v>131</v>
      </c>
      <c r="B66" t="s">
        <v>109</v>
      </c>
      <c r="C66" t="s">
        <v>109</v>
      </c>
      <c r="D66" t="s">
        <v>109</v>
      </c>
      <c r="E66" t="s">
        <v>109</v>
      </c>
      <c r="F66">
        <v>20</v>
      </c>
      <c r="G66">
        <v>0</v>
      </c>
      <c r="H66" t="str">
        <f t="shared" si="1"/>
        <v>Energise and Exercise</v>
      </c>
    </row>
    <row r="67" spans="1:8" x14ac:dyDescent="0.2">
      <c r="A67" t="s">
        <v>132</v>
      </c>
      <c r="B67" t="s">
        <v>133</v>
      </c>
      <c r="C67" t="s">
        <v>134</v>
      </c>
      <c r="D67" t="s">
        <v>135</v>
      </c>
      <c r="E67" t="s">
        <v>136</v>
      </c>
      <c r="F67">
        <v>15</v>
      </c>
      <c r="G67">
        <v>0</v>
      </c>
      <c r="H67" t="str">
        <f t="shared" ref="H67:H98" si="2">$J$25</f>
        <v>Energise and Exercise</v>
      </c>
    </row>
    <row r="68" spans="1:8" x14ac:dyDescent="0.2">
      <c r="A68" t="s">
        <v>132</v>
      </c>
      <c r="B68" t="s">
        <v>109</v>
      </c>
      <c r="C68" t="s">
        <v>109</v>
      </c>
      <c r="D68" t="s">
        <v>109</v>
      </c>
      <c r="E68" t="s">
        <v>109</v>
      </c>
      <c r="F68">
        <v>20</v>
      </c>
      <c r="G68">
        <v>0</v>
      </c>
      <c r="H68" t="str">
        <f t="shared" si="2"/>
        <v>Energise and Exercise</v>
      </c>
    </row>
    <row r="69" spans="1:8" x14ac:dyDescent="0.2">
      <c r="A69" t="s">
        <v>132</v>
      </c>
      <c r="B69" t="s">
        <v>109</v>
      </c>
      <c r="C69" t="s">
        <v>109</v>
      </c>
      <c r="D69" t="s">
        <v>109</v>
      </c>
      <c r="E69" t="s">
        <v>109</v>
      </c>
      <c r="F69">
        <v>10</v>
      </c>
      <c r="G69">
        <v>0</v>
      </c>
      <c r="H69" t="str">
        <f t="shared" si="2"/>
        <v>Energise and Exercise</v>
      </c>
    </row>
    <row r="70" spans="1:8" x14ac:dyDescent="0.2">
      <c r="A70" t="s">
        <v>132</v>
      </c>
      <c r="B70" t="s">
        <v>109</v>
      </c>
      <c r="C70" t="s">
        <v>109</v>
      </c>
      <c r="D70" t="s">
        <v>109</v>
      </c>
      <c r="E70" t="s">
        <v>109</v>
      </c>
      <c r="F70">
        <v>30</v>
      </c>
      <c r="G70">
        <v>0</v>
      </c>
      <c r="H70" t="str">
        <f t="shared" si="2"/>
        <v>Energise and Exercise</v>
      </c>
    </row>
    <row r="71" spans="1:8" x14ac:dyDescent="0.2">
      <c r="A71" t="s">
        <v>132</v>
      </c>
      <c r="B71" t="s">
        <v>109</v>
      </c>
      <c r="C71" t="s">
        <v>109</v>
      </c>
      <c r="D71" t="s">
        <v>109</v>
      </c>
      <c r="E71" t="s">
        <v>109</v>
      </c>
      <c r="F71">
        <v>10</v>
      </c>
      <c r="G71">
        <v>0</v>
      </c>
      <c r="H71" t="str">
        <f t="shared" si="2"/>
        <v>Energise and Exercise</v>
      </c>
    </row>
    <row r="72" spans="1:8" x14ac:dyDescent="0.2">
      <c r="A72" t="s">
        <v>132</v>
      </c>
      <c r="B72" t="s">
        <v>109</v>
      </c>
      <c r="C72" t="s">
        <v>109</v>
      </c>
      <c r="D72" t="s">
        <v>109</v>
      </c>
      <c r="E72" t="s">
        <v>109</v>
      </c>
      <c r="F72">
        <v>10</v>
      </c>
      <c r="G72">
        <v>0</v>
      </c>
      <c r="H72" t="str">
        <f t="shared" si="2"/>
        <v>Energise and Exercise</v>
      </c>
    </row>
    <row r="73" spans="1:8" x14ac:dyDescent="0.2">
      <c r="A73" t="s">
        <v>132</v>
      </c>
      <c r="B73" t="s">
        <v>109</v>
      </c>
      <c r="C73" t="s">
        <v>109</v>
      </c>
      <c r="D73" t="s">
        <v>109</v>
      </c>
      <c r="E73" t="s">
        <v>109</v>
      </c>
      <c r="F73">
        <v>10</v>
      </c>
      <c r="G73">
        <v>0</v>
      </c>
      <c r="H73" t="str">
        <f t="shared" si="2"/>
        <v>Energise and Exercise</v>
      </c>
    </row>
    <row r="74" spans="1:8" x14ac:dyDescent="0.2">
      <c r="A74" t="s">
        <v>132</v>
      </c>
      <c r="B74" t="s">
        <v>109</v>
      </c>
      <c r="C74" t="s">
        <v>109</v>
      </c>
      <c r="D74" t="s">
        <v>109</v>
      </c>
      <c r="E74" t="s">
        <v>109</v>
      </c>
      <c r="F74">
        <v>10</v>
      </c>
      <c r="G74">
        <v>0</v>
      </c>
      <c r="H74" t="str">
        <f t="shared" si="2"/>
        <v>Energise and Exercise</v>
      </c>
    </row>
    <row r="75" spans="1:8" x14ac:dyDescent="0.2">
      <c r="A75" t="s">
        <v>132</v>
      </c>
      <c r="B75" t="s">
        <v>109</v>
      </c>
      <c r="C75" t="s">
        <v>109</v>
      </c>
      <c r="D75" t="s">
        <v>109</v>
      </c>
      <c r="E75" t="s">
        <v>109</v>
      </c>
      <c r="F75">
        <v>10</v>
      </c>
      <c r="G75">
        <v>0</v>
      </c>
      <c r="H75" t="str">
        <f t="shared" si="2"/>
        <v>Energise and Exercise</v>
      </c>
    </row>
    <row r="76" spans="1:8" x14ac:dyDescent="0.2">
      <c r="A76" t="s">
        <v>132</v>
      </c>
      <c r="B76" t="s">
        <v>109</v>
      </c>
      <c r="C76" t="s">
        <v>109</v>
      </c>
      <c r="D76" t="s">
        <v>109</v>
      </c>
      <c r="E76" t="s">
        <v>109</v>
      </c>
      <c r="F76">
        <v>10</v>
      </c>
      <c r="G76">
        <v>0</v>
      </c>
      <c r="H76" t="str">
        <f t="shared" si="2"/>
        <v>Energise and Exercise</v>
      </c>
    </row>
    <row r="77" spans="1:8" x14ac:dyDescent="0.2">
      <c r="A77" t="s">
        <v>132</v>
      </c>
      <c r="B77" t="s">
        <v>109</v>
      </c>
      <c r="C77" t="s">
        <v>109</v>
      </c>
      <c r="D77" t="s">
        <v>109</v>
      </c>
      <c r="E77" t="s">
        <v>109</v>
      </c>
      <c r="F77">
        <v>35</v>
      </c>
      <c r="G77">
        <v>0</v>
      </c>
      <c r="H77" t="str">
        <f t="shared" si="2"/>
        <v>Energise and Exercise</v>
      </c>
    </row>
    <row r="78" spans="1:8" x14ac:dyDescent="0.2">
      <c r="A78" t="s">
        <v>132</v>
      </c>
      <c r="B78" t="s">
        <v>109</v>
      </c>
      <c r="C78" t="s">
        <v>109</v>
      </c>
      <c r="D78" t="s">
        <v>109</v>
      </c>
      <c r="E78" t="s">
        <v>109</v>
      </c>
      <c r="F78">
        <v>20</v>
      </c>
      <c r="G78">
        <v>0</v>
      </c>
      <c r="H78" t="str">
        <f t="shared" si="2"/>
        <v>Energise and Exercise</v>
      </c>
    </row>
    <row r="79" spans="1:8" x14ac:dyDescent="0.2">
      <c r="A79" t="s">
        <v>132</v>
      </c>
      <c r="B79" t="s">
        <v>109</v>
      </c>
      <c r="C79" t="s">
        <v>109</v>
      </c>
      <c r="D79" t="s">
        <v>109</v>
      </c>
      <c r="E79" t="s">
        <v>109</v>
      </c>
      <c r="F79">
        <v>10</v>
      </c>
      <c r="G79">
        <v>0</v>
      </c>
      <c r="H79" t="str">
        <f t="shared" si="2"/>
        <v>Energise and Exercise</v>
      </c>
    </row>
    <row r="80" spans="1:8" x14ac:dyDescent="0.2">
      <c r="A80" t="s">
        <v>132</v>
      </c>
      <c r="B80" t="s">
        <v>109</v>
      </c>
      <c r="C80" t="s">
        <v>109</v>
      </c>
      <c r="D80" t="s">
        <v>109</v>
      </c>
      <c r="E80" t="s">
        <v>109</v>
      </c>
      <c r="F80">
        <v>20</v>
      </c>
      <c r="G80">
        <v>0</v>
      </c>
      <c r="H80" t="str">
        <f t="shared" si="2"/>
        <v>Energise and Exercise</v>
      </c>
    </row>
    <row r="81" spans="1:8" x14ac:dyDescent="0.2">
      <c r="A81" t="s">
        <v>132</v>
      </c>
      <c r="B81" t="s">
        <v>109</v>
      </c>
      <c r="C81" t="s">
        <v>109</v>
      </c>
      <c r="D81" t="s">
        <v>109</v>
      </c>
      <c r="E81" t="s">
        <v>109</v>
      </c>
      <c r="F81">
        <v>15</v>
      </c>
      <c r="G81">
        <v>0</v>
      </c>
      <c r="H81" t="str">
        <f t="shared" si="2"/>
        <v>Energise and Exercise</v>
      </c>
    </row>
    <row r="82" spans="1:8" x14ac:dyDescent="0.2">
      <c r="A82" t="s">
        <v>132</v>
      </c>
      <c r="B82" t="s">
        <v>109</v>
      </c>
      <c r="C82" t="s">
        <v>109</v>
      </c>
      <c r="D82" t="s">
        <v>109</v>
      </c>
      <c r="E82" t="s">
        <v>109</v>
      </c>
      <c r="F82">
        <v>10</v>
      </c>
      <c r="G82">
        <v>0</v>
      </c>
      <c r="H82" t="str">
        <f t="shared" si="2"/>
        <v>Energise and Exercise</v>
      </c>
    </row>
    <row r="83" spans="1:8" x14ac:dyDescent="0.2">
      <c r="A83" t="s">
        <v>132</v>
      </c>
      <c r="B83" t="s">
        <v>137</v>
      </c>
      <c r="C83" t="s">
        <v>138</v>
      </c>
      <c r="D83" t="s">
        <v>139</v>
      </c>
      <c r="E83" t="s">
        <v>140</v>
      </c>
      <c r="F83">
        <v>20</v>
      </c>
      <c r="G83">
        <v>0</v>
      </c>
      <c r="H83" t="str">
        <f t="shared" si="2"/>
        <v>Energise and Exercise</v>
      </c>
    </row>
    <row r="84" spans="1:8" x14ac:dyDescent="0.2">
      <c r="A84" t="s">
        <v>132</v>
      </c>
      <c r="B84" t="s">
        <v>109</v>
      </c>
      <c r="C84" t="s">
        <v>109</v>
      </c>
      <c r="D84" t="s">
        <v>109</v>
      </c>
      <c r="E84" t="s">
        <v>109</v>
      </c>
      <c r="F84">
        <v>20</v>
      </c>
      <c r="G84">
        <v>0</v>
      </c>
      <c r="H84" t="str">
        <f t="shared" si="2"/>
        <v>Energise and Exercise</v>
      </c>
    </row>
    <row r="85" spans="1:8" x14ac:dyDescent="0.2">
      <c r="A85" t="s">
        <v>141</v>
      </c>
      <c r="B85" t="s">
        <v>109</v>
      </c>
      <c r="C85" t="s">
        <v>109</v>
      </c>
      <c r="D85" t="s">
        <v>109</v>
      </c>
      <c r="E85" t="s">
        <v>109</v>
      </c>
      <c r="F85">
        <v>10</v>
      </c>
      <c r="G85">
        <v>0</v>
      </c>
      <c r="H85" t="str">
        <f t="shared" si="2"/>
        <v>Energise and Exercise</v>
      </c>
    </row>
    <row r="86" spans="1:8" x14ac:dyDescent="0.2">
      <c r="A86" t="s">
        <v>141</v>
      </c>
      <c r="B86" t="s">
        <v>109</v>
      </c>
      <c r="C86" t="s">
        <v>109</v>
      </c>
      <c r="D86" t="s">
        <v>109</v>
      </c>
      <c r="E86" t="s">
        <v>109</v>
      </c>
      <c r="F86">
        <v>15</v>
      </c>
      <c r="G86">
        <v>0</v>
      </c>
      <c r="H86" t="str">
        <f t="shared" si="2"/>
        <v>Energise and Exercise</v>
      </c>
    </row>
    <row r="87" spans="1:8" x14ac:dyDescent="0.2">
      <c r="A87" t="s">
        <v>141</v>
      </c>
      <c r="B87" t="s">
        <v>109</v>
      </c>
      <c r="C87" t="s">
        <v>109</v>
      </c>
      <c r="D87" t="s">
        <v>109</v>
      </c>
      <c r="E87" t="s">
        <v>109</v>
      </c>
      <c r="F87">
        <v>20</v>
      </c>
      <c r="G87">
        <v>0</v>
      </c>
      <c r="H87" t="str">
        <f t="shared" si="2"/>
        <v>Energise and Exercise</v>
      </c>
    </row>
    <row r="88" spans="1:8" x14ac:dyDescent="0.2">
      <c r="A88" t="s">
        <v>141</v>
      </c>
      <c r="B88" t="s">
        <v>109</v>
      </c>
      <c r="C88" t="s">
        <v>109</v>
      </c>
      <c r="D88" t="s">
        <v>109</v>
      </c>
      <c r="E88" t="s">
        <v>109</v>
      </c>
      <c r="F88">
        <v>50</v>
      </c>
      <c r="G88">
        <v>0</v>
      </c>
      <c r="H88" t="str">
        <f t="shared" si="2"/>
        <v>Energise and Exercise</v>
      </c>
    </row>
    <row r="89" spans="1:8" x14ac:dyDescent="0.2">
      <c r="A89" t="s">
        <v>141</v>
      </c>
      <c r="B89" t="s">
        <v>109</v>
      </c>
      <c r="C89" t="s">
        <v>109</v>
      </c>
      <c r="D89" t="s">
        <v>109</v>
      </c>
      <c r="E89" t="s">
        <v>109</v>
      </c>
      <c r="F89">
        <v>20</v>
      </c>
      <c r="G89">
        <v>0</v>
      </c>
      <c r="H89" t="str">
        <f t="shared" si="2"/>
        <v>Energise and Exercise</v>
      </c>
    </row>
    <row r="90" spans="1:8" x14ac:dyDescent="0.2">
      <c r="A90" t="s">
        <v>141</v>
      </c>
      <c r="B90" t="s">
        <v>142</v>
      </c>
      <c r="C90" t="s">
        <v>143</v>
      </c>
      <c r="D90" t="s">
        <v>144</v>
      </c>
      <c r="E90" t="s">
        <v>145</v>
      </c>
      <c r="F90">
        <v>10</v>
      </c>
      <c r="G90">
        <v>0</v>
      </c>
      <c r="H90" t="str">
        <f t="shared" si="2"/>
        <v>Energise and Exercise</v>
      </c>
    </row>
    <row r="91" spans="1:8" x14ac:dyDescent="0.2">
      <c r="A91" t="s">
        <v>141</v>
      </c>
      <c r="B91" t="s">
        <v>109</v>
      </c>
      <c r="C91" t="s">
        <v>109</v>
      </c>
      <c r="D91" t="s">
        <v>109</v>
      </c>
      <c r="E91" t="s">
        <v>109</v>
      </c>
      <c r="F91">
        <v>10</v>
      </c>
      <c r="G91">
        <v>0</v>
      </c>
      <c r="H91" t="str">
        <f t="shared" si="2"/>
        <v>Energise and Exercise</v>
      </c>
    </row>
    <row r="92" spans="1:8" x14ac:dyDescent="0.2">
      <c r="A92" t="s">
        <v>141</v>
      </c>
      <c r="B92" t="s">
        <v>109</v>
      </c>
      <c r="C92" t="s">
        <v>109</v>
      </c>
      <c r="D92" t="s">
        <v>109</v>
      </c>
      <c r="E92" t="s">
        <v>109</v>
      </c>
      <c r="F92">
        <v>5</v>
      </c>
      <c r="G92">
        <v>0</v>
      </c>
      <c r="H92" t="str">
        <f t="shared" si="2"/>
        <v>Energise and Exercise</v>
      </c>
    </row>
    <row r="93" spans="1:8" x14ac:dyDescent="0.2">
      <c r="A93" t="s">
        <v>146</v>
      </c>
      <c r="B93" t="s">
        <v>109</v>
      </c>
      <c r="C93" t="s">
        <v>109</v>
      </c>
      <c r="D93" t="s">
        <v>109</v>
      </c>
      <c r="E93" t="s">
        <v>109</v>
      </c>
      <c r="F93">
        <v>15</v>
      </c>
      <c r="G93">
        <v>0</v>
      </c>
      <c r="H93" t="str">
        <f t="shared" si="2"/>
        <v>Energise and Exercise</v>
      </c>
    </row>
    <row r="94" spans="1:8" x14ac:dyDescent="0.2">
      <c r="A94" t="s">
        <v>146</v>
      </c>
      <c r="B94" t="s">
        <v>109</v>
      </c>
      <c r="C94" t="s">
        <v>109</v>
      </c>
      <c r="D94" t="s">
        <v>109</v>
      </c>
      <c r="E94" t="s">
        <v>109</v>
      </c>
      <c r="F94">
        <v>25</v>
      </c>
      <c r="G94">
        <v>0</v>
      </c>
      <c r="H94" t="str">
        <f t="shared" si="2"/>
        <v>Energise and Exercise</v>
      </c>
    </row>
    <row r="95" spans="1:8" x14ac:dyDescent="0.2">
      <c r="A95" t="s">
        <v>147</v>
      </c>
      <c r="B95" t="s">
        <v>109</v>
      </c>
      <c r="C95" t="s">
        <v>109</v>
      </c>
      <c r="D95" t="s">
        <v>109</v>
      </c>
      <c r="E95" t="s">
        <v>109</v>
      </c>
      <c r="F95">
        <v>50</v>
      </c>
      <c r="G95">
        <v>0</v>
      </c>
      <c r="H95" t="str">
        <f t="shared" si="2"/>
        <v>Energise and Exercise</v>
      </c>
    </row>
    <row r="96" spans="1:8" x14ac:dyDescent="0.2">
      <c r="A96" t="s">
        <v>147</v>
      </c>
      <c r="B96" t="s">
        <v>109</v>
      </c>
      <c r="C96" t="s">
        <v>109</v>
      </c>
      <c r="D96" t="s">
        <v>109</v>
      </c>
      <c r="E96" t="s">
        <v>109</v>
      </c>
      <c r="F96">
        <v>20</v>
      </c>
      <c r="G96">
        <v>0</v>
      </c>
      <c r="H96" t="str">
        <f t="shared" si="2"/>
        <v>Energise and Exercise</v>
      </c>
    </row>
    <row r="97" spans="1:8" x14ac:dyDescent="0.2">
      <c r="A97" t="s">
        <v>147</v>
      </c>
      <c r="B97" t="s">
        <v>109</v>
      </c>
      <c r="C97" t="s">
        <v>109</v>
      </c>
      <c r="D97" t="s">
        <v>109</v>
      </c>
      <c r="E97" t="s">
        <v>109</v>
      </c>
      <c r="F97">
        <v>20</v>
      </c>
      <c r="G97">
        <v>0</v>
      </c>
      <c r="H97" t="str">
        <f t="shared" si="2"/>
        <v>Energise and Exercise</v>
      </c>
    </row>
    <row r="98" spans="1:8" x14ac:dyDescent="0.2">
      <c r="A98" t="s">
        <v>147</v>
      </c>
      <c r="B98" t="s">
        <v>109</v>
      </c>
      <c r="C98" t="s">
        <v>109</v>
      </c>
      <c r="D98" t="s">
        <v>109</v>
      </c>
      <c r="E98" t="s">
        <v>109</v>
      </c>
      <c r="F98">
        <v>30</v>
      </c>
      <c r="G98">
        <v>0</v>
      </c>
      <c r="H98" t="str">
        <f t="shared" si="2"/>
        <v>Energise and Exercise</v>
      </c>
    </row>
    <row r="99" spans="1:8" x14ac:dyDescent="0.2">
      <c r="A99" t="s">
        <v>148</v>
      </c>
      <c r="B99" t="s">
        <v>109</v>
      </c>
      <c r="C99" t="s">
        <v>109</v>
      </c>
      <c r="D99" t="s">
        <v>109</v>
      </c>
      <c r="E99" t="s">
        <v>109</v>
      </c>
      <c r="F99">
        <v>15</v>
      </c>
      <c r="G99">
        <v>0</v>
      </c>
      <c r="H99" t="str">
        <f>$J$4</f>
        <v>P3 Staff Collection Summer 25</v>
      </c>
    </row>
    <row r="100" spans="1:8" x14ac:dyDescent="0.2">
      <c r="A100" t="s">
        <v>148</v>
      </c>
      <c r="B100" t="s">
        <v>109</v>
      </c>
      <c r="C100" t="s">
        <v>109</v>
      </c>
      <c r="D100" t="s">
        <v>109</v>
      </c>
      <c r="E100" t="s">
        <v>109</v>
      </c>
      <c r="F100">
        <v>10</v>
      </c>
      <c r="G100">
        <v>0</v>
      </c>
      <c r="H100" t="str">
        <f>$J$5</f>
        <v>P4 Staff Collection Summer 25</v>
      </c>
    </row>
    <row r="101" spans="1:8" x14ac:dyDescent="0.2">
      <c r="A101" t="s">
        <v>148</v>
      </c>
      <c r="B101" t="s">
        <v>109</v>
      </c>
      <c r="C101" t="s">
        <v>109</v>
      </c>
      <c r="D101" t="s">
        <v>109</v>
      </c>
      <c r="E101" t="s">
        <v>109</v>
      </c>
      <c r="F101">
        <v>20</v>
      </c>
      <c r="G101">
        <v>0</v>
      </c>
      <c r="H101" t="str">
        <f>$J$8</f>
        <v>P7 Staff Collection Summer 25</v>
      </c>
    </row>
    <row r="102" spans="1:8" x14ac:dyDescent="0.2">
      <c r="A102" t="s">
        <v>149</v>
      </c>
      <c r="B102" t="s">
        <v>109</v>
      </c>
      <c r="C102" t="s">
        <v>109</v>
      </c>
      <c r="D102" t="s">
        <v>109</v>
      </c>
      <c r="E102" t="s">
        <v>109</v>
      </c>
      <c r="F102">
        <v>15</v>
      </c>
      <c r="G102">
        <v>0</v>
      </c>
      <c r="H102" t="str">
        <f>$J$5</f>
        <v>P4 Staff Collection Summer 25</v>
      </c>
    </row>
    <row r="103" spans="1:8" x14ac:dyDescent="0.2">
      <c r="A103" t="s">
        <v>149</v>
      </c>
      <c r="B103" t="s">
        <v>109</v>
      </c>
      <c r="C103" t="s">
        <v>109</v>
      </c>
      <c r="D103" t="s">
        <v>109</v>
      </c>
      <c r="E103" t="s">
        <v>109</v>
      </c>
      <c r="F103">
        <v>30</v>
      </c>
      <c r="G103">
        <v>0</v>
      </c>
      <c r="H103" t="str">
        <f>$J$7</f>
        <v>P6 Staff Collection Summer 25</v>
      </c>
    </row>
    <row r="104" spans="1:8" x14ac:dyDescent="0.2">
      <c r="A104" t="s">
        <v>149</v>
      </c>
      <c r="B104" t="s">
        <v>109</v>
      </c>
      <c r="C104" t="s">
        <v>109</v>
      </c>
      <c r="D104" t="s">
        <v>109</v>
      </c>
      <c r="E104" t="s">
        <v>109</v>
      </c>
      <c r="F104">
        <v>10</v>
      </c>
      <c r="G104">
        <v>0</v>
      </c>
      <c r="H104" t="str">
        <f>$J$7</f>
        <v>P6 Staff Collection Summer 25</v>
      </c>
    </row>
    <row r="105" spans="1:8" x14ac:dyDescent="0.2">
      <c r="A105" t="s">
        <v>149</v>
      </c>
      <c r="B105" t="s">
        <v>109</v>
      </c>
      <c r="C105" t="s">
        <v>109</v>
      </c>
      <c r="D105" t="s">
        <v>109</v>
      </c>
      <c r="E105" t="s">
        <v>109</v>
      </c>
      <c r="F105">
        <v>10</v>
      </c>
      <c r="G105">
        <v>0</v>
      </c>
      <c r="H105" t="str">
        <f>$J$7</f>
        <v>P6 Staff Collection Summer 25</v>
      </c>
    </row>
    <row r="106" spans="1:8" x14ac:dyDescent="0.2">
      <c r="A106" t="s">
        <v>149</v>
      </c>
      <c r="B106" t="s">
        <v>109</v>
      </c>
      <c r="C106" t="s">
        <v>109</v>
      </c>
      <c r="D106" t="s">
        <v>109</v>
      </c>
      <c r="E106" t="s">
        <v>109</v>
      </c>
      <c r="F106">
        <v>15</v>
      </c>
      <c r="G106">
        <v>0</v>
      </c>
      <c r="H106" t="str">
        <f>$J$8</f>
        <v>P7 Staff Collection Summer 25</v>
      </c>
    </row>
    <row r="107" spans="1:8" x14ac:dyDescent="0.2">
      <c r="A107" t="s">
        <v>150</v>
      </c>
      <c r="B107" t="s">
        <v>109</v>
      </c>
      <c r="C107" t="s">
        <v>109</v>
      </c>
      <c r="D107" t="s">
        <v>109</v>
      </c>
      <c r="E107" t="s">
        <v>109</v>
      </c>
      <c r="F107">
        <v>12</v>
      </c>
      <c r="G107">
        <v>0</v>
      </c>
      <c r="H107" t="str">
        <f>$J$3</f>
        <v>P2 Staff Collection Summer 25</v>
      </c>
    </row>
    <row r="108" spans="1:8" x14ac:dyDescent="0.2">
      <c r="A108" t="s">
        <v>150</v>
      </c>
      <c r="B108" t="s">
        <v>109</v>
      </c>
      <c r="C108" t="s">
        <v>109</v>
      </c>
      <c r="D108" t="s">
        <v>109</v>
      </c>
      <c r="E108" t="s">
        <v>109</v>
      </c>
      <c r="F108">
        <v>10</v>
      </c>
      <c r="G108">
        <v>0</v>
      </c>
      <c r="H108" t="str">
        <f>$J$3</f>
        <v>P2 Staff Collection Summer 25</v>
      </c>
    </row>
    <row r="109" spans="1:8" ht="16" x14ac:dyDescent="0.2">
      <c r="A109" s="39">
        <v>45810</v>
      </c>
      <c r="B109" s="40" t="s">
        <v>109</v>
      </c>
      <c r="C109" s="40" t="s">
        <v>109</v>
      </c>
      <c r="D109" s="40" t="s">
        <v>109</v>
      </c>
      <c r="E109" s="40" t="s">
        <v>109</v>
      </c>
      <c r="F109" s="40">
        <v>15</v>
      </c>
      <c r="G109" s="40">
        <v>0</v>
      </c>
      <c r="H109" t="str">
        <f>$J$5</f>
        <v>P4 Staff Collection Summer 25</v>
      </c>
    </row>
    <row r="110" spans="1:8" ht="16" x14ac:dyDescent="0.2">
      <c r="A110" s="39">
        <v>45811</v>
      </c>
      <c r="B110" s="40" t="s">
        <v>109</v>
      </c>
      <c r="C110" s="40" t="s">
        <v>109</v>
      </c>
      <c r="D110" s="40" t="s">
        <v>109</v>
      </c>
      <c r="E110" s="40" t="s">
        <v>109</v>
      </c>
      <c r="F110" s="40">
        <v>10</v>
      </c>
      <c r="G110" s="40">
        <v>0</v>
      </c>
      <c r="H110" t="str">
        <f>$J$4</f>
        <v>P3 Staff Collection Summer 25</v>
      </c>
    </row>
    <row r="111" spans="1:8" ht="16" x14ac:dyDescent="0.2">
      <c r="A111" s="39">
        <v>45811</v>
      </c>
      <c r="B111" s="40" t="s">
        <v>109</v>
      </c>
      <c r="C111" s="40" t="s">
        <v>109</v>
      </c>
      <c r="D111" s="40" t="s">
        <v>109</v>
      </c>
      <c r="E111" s="40" t="s">
        <v>109</v>
      </c>
      <c r="F111" s="40">
        <v>10</v>
      </c>
      <c r="G111" s="40">
        <v>0</v>
      </c>
      <c r="H111" t="str">
        <f>$J$7</f>
        <v>P6 Staff Collection Summer 25</v>
      </c>
    </row>
    <row r="112" spans="1:8" ht="16" x14ac:dyDescent="0.2">
      <c r="A112" s="39">
        <v>45811</v>
      </c>
      <c r="B112" s="40" t="s">
        <v>109</v>
      </c>
      <c r="C112" s="40" t="s">
        <v>109</v>
      </c>
      <c r="D112" s="40" t="s">
        <v>109</v>
      </c>
      <c r="E112" s="40" t="s">
        <v>109</v>
      </c>
      <c r="F112" s="40">
        <v>10</v>
      </c>
      <c r="G112" s="40">
        <v>0</v>
      </c>
      <c r="H112" t="str">
        <f>$J$4</f>
        <v>P3 Staff Collection Summer 25</v>
      </c>
    </row>
    <row r="113" spans="1:8" ht="16" x14ac:dyDescent="0.2">
      <c r="A113" s="39">
        <v>45811</v>
      </c>
      <c r="B113" s="40" t="s">
        <v>109</v>
      </c>
      <c r="C113" s="40" t="s">
        <v>109</v>
      </c>
      <c r="D113" s="40" t="s">
        <v>109</v>
      </c>
      <c r="E113" s="40" t="s">
        <v>109</v>
      </c>
      <c r="F113" s="40">
        <v>15</v>
      </c>
      <c r="G113" s="40">
        <v>0</v>
      </c>
      <c r="H113" t="str">
        <f>$J$8</f>
        <v>P7 Staff Collection Summer 25</v>
      </c>
    </row>
    <row r="114" spans="1:8" ht="16" x14ac:dyDescent="0.2">
      <c r="A114" s="39">
        <v>45812</v>
      </c>
      <c r="B114" s="40" t="s">
        <v>109</v>
      </c>
      <c r="C114" s="40" t="s">
        <v>109</v>
      </c>
      <c r="D114" s="40" t="s">
        <v>109</v>
      </c>
      <c r="E114" s="40" t="s">
        <v>109</v>
      </c>
      <c r="F114" s="40">
        <v>24</v>
      </c>
      <c r="G114" s="40">
        <v>0</v>
      </c>
      <c r="H114" t="str">
        <f>$J$8</f>
        <v>P7 Staff Collection Summer 25</v>
      </c>
    </row>
    <row r="115" spans="1:8" ht="16" x14ac:dyDescent="0.2">
      <c r="A115" s="39">
        <v>45824</v>
      </c>
      <c r="B115" s="40" t="s">
        <v>109</v>
      </c>
      <c r="C115" s="40" t="s">
        <v>109</v>
      </c>
      <c r="D115" s="40" t="s">
        <v>109</v>
      </c>
      <c r="E115" s="40" t="s">
        <v>109</v>
      </c>
      <c r="F115" s="40">
        <v>20</v>
      </c>
      <c r="G115" s="40">
        <v>0</v>
      </c>
      <c r="H115" s="40" t="str">
        <f>$J$2</f>
        <v>P1 Staff Collection Summer 25</v>
      </c>
    </row>
    <row r="116" spans="1:8" ht="16" x14ac:dyDescent="0.2">
      <c r="A116" s="39">
        <v>45824</v>
      </c>
      <c r="B116" s="40" t="s">
        <v>109</v>
      </c>
      <c r="C116" s="40" t="s">
        <v>109</v>
      </c>
      <c r="D116" s="40" t="s">
        <v>109</v>
      </c>
      <c r="E116" s="40" t="s">
        <v>109</v>
      </c>
      <c r="F116" s="40">
        <v>10</v>
      </c>
      <c r="G116" s="40">
        <v>0</v>
      </c>
      <c r="H116" s="40" t="str">
        <f t="shared" ref="H116:H119" si="3">$J$2</f>
        <v>P1 Staff Collection Summer 25</v>
      </c>
    </row>
    <row r="117" spans="1:8" ht="16" x14ac:dyDescent="0.2">
      <c r="A117" s="39">
        <v>45824</v>
      </c>
      <c r="B117" s="40" t="s">
        <v>109</v>
      </c>
      <c r="C117" s="40" t="s">
        <v>109</v>
      </c>
      <c r="D117" s="40" t="s">
        <v>109</v>
      </c>
      <c r="E117" s="40" t="s">
        <v>109</v>
      </c>
      <c r="F117" s="40">
        <v>15</v>
      </c>
      <c r="G117" s="40">
        <v>0</v>
      </c>
      <c r="H117" s="40" t="str">
        <f t="shared" si="3"/>
        <v>P1 Staff Collection Summer 25</v>
      </c>
    </row>
    <row r="118" spans="1:8" ht="16" x14ac:dyDescent="0.2">
      <c r="A118" s="39">
        <v>45824</v>
      </c>
      <c r="B118" s="40" t="s">
        <v>109</v>
      </c>
      <c r="C118" s="40" t="s">
        <v>109</v>
      </c>
      <c r="D118" s="40" t="s">
        <v>109</v>
      </c>
      <c r="E118" s="40" t="s">
        <v>109</v>
      </c>
      <c r="F118" s="40">
        <v>10</v>
      </c>
      <c r="G118" s="40">
        <v>0</v>
      </c>
      <c r="H118" t="str">
        <f>$J$7</f>
        <v>P6 Staff Collection Summer 25</v>
      </c>
    </row>
    <row r="119" spans="1:8" ht="16" x14ac:dyDescent="0.2">
      <c r="A119" s="39">
        <v>45824</v>
      </c>
      <c r="B119" s="40" t="s">
        <v>109</v>
      </c>
      <c r="C119" s="40" t="s">
        <v>109</v>
      </c>
      <c r="D119" s="40" t="s">
        <v>109</v>
      </c>
      <c r="E119" s="40" t="s">
        <v>109</v>
      </c>
      <c r="F119" s="40">
        <v>20</v>
      </c>
      <c r="G119" s="40">
        <v>0</v>
      </c>
      <c r="H119" s="40" t="str">
        <f t="shared" si="3"/>
        <v>P1 Staff Collection Summer 25</v>
      </c>
    </row>
    <row r="120" spans="1:8" ht="16" x14ac:dyDescent="0.2">
      <c r="A120" s="39">
        <v>45824</v>
      </c>
      <c r="B120" s="40" t="s">
        <v>109</v>
      </c>
      <c r="C120" s="40" t="s">
        <v>109</v>
      </c>
      <c r="D120" s="40" t="s">
        <v>109</v>
      </c>
      <c r="E120" s="40" t="s">
        <v>109</v>
      </c>
      <c r="F120" s="40">
        <v>10</v>
      </c>
      <c r="G120" s="40">
        <v>0</v>
      </c>
      <c r="H120" t="str">
        <f t="shared" ref="H120:H121" si="4">$J$7</f>
        <v>P6 Staff Collection Summer 25</v>
      </c>
    </row>
    <row r="121" spans="1:8" ht="16" x14ac:dyDescent="0.2">
      <c r="A121" s="39">
        <v>45824</v>
      </c>
      <c r="B121" s="40" t="s">
        <v>109</v>
      </c>
      <c r="C121" s="40" t="s">
        <v>109</v>
      </c>
      <c r="D121" s="40" t="s">
        <v>109</v>
      </c>
      <c r="E121" s="40" t="s">
        <v>109</v>
      </c>
      <c r="F121" s="40">
        <v>10</v>
      </c>
      <c r="G121" s="40">
        <v>0</v>
      </c>
      <c r="H121" t="str">
        <f t="shared" si="4"/>
        <v>P6 Staff Collection Summer 25</v>
      </c>
    </row>
    <row r="122" spans="1:8" ht="16" x14ac:dyDescent="0.2">
      <c r="A122" s="39">
        <v>45824</v>
      </c>
      <c r="B122" s="40" t="s">
        <v>109</v>
      </c>
      <c r="C122" s="40" t="s">
        <v>109</v>
      </c>
      <c r="D122" s="40" t="s">
        <v>109</v>
      </c>
      <c r="E122" s="40" t="s">
        <v>109</v>
      </c>
      <c r="F122" s="40">
        <v>15</v>
      </c>
      <c r="G122" s="40">
        <v>0</v>
      </c>
      <c r="H122" s="40" t="str">
        <f t="shared" ref="H122:H126" si="5">$J$2</f>
        <v>P1 Staff Collection Summer 25</v>
      </c>
    </row>
    <row r="123" spans="1:8" ht="16" x14ac:dyDescent="0.2">
      <c r="A123" s="39">
        <v>45824</v>
      </c>
      <c r="B123" s="40" t="s">
        <v>109</v>
      </c>
      <c r="C123" s="40" t="s">
        <v>109</v>
      </c>
      <c r="D123" s="40" t="s">
        <v>109</v>
      </c>
      <c r="E123" s="40" t="s">
        <v>109</v>
      </c>
      <c r="F123" s="40">
        <v>15</v>
      </c>
      <c r="G123" s="40">
        <v>0</v>
      </c>
      <c r="H123" s="40" t="str">
        <f t="shared" si="5"/>
        <v>P1 Staff Collection Summer 25</v>
      </c>
    </row>
    <row r="124" spans="1:8" ht="16" x14ac:dyDescent="0.2">
      <c r="A124" s="39">
        <v>45825</v>
      </c>
      <c r="B124" s="40" t="s">
        <v>109</v>
      </c>
      <c r="C124" s="40" t="s">
        <v>109</v>
      </c>
      <c r="D124" s="40" t="s">
        <v>109</v>
      </c>
      <c r="E124" s="40" t="s">
        <v>109</v>
      </c>
      <c r="F124" s="40">
        <v>20</v>
      </c>
      <c r="G124" s="40">
        <v>0</v>
      </c>
      <c r="H124" s="40" t="str">
        <f t="shared" si="5"/>
        <v>P1 Staff Collection Summer 25</v>
      </c>
    </row>
    <row r="125" spans="1:8" ht="16" x14ac:dyDescent="0.2">
      <c r="A125" s="39">
        <v>45825</v>
      </c>
      <c r="B125" s="40" t="s">
        <v>109</v>
      </c>
      <c r="C125" s="40" t="s">
        <v>109</v>
      </c>
      <c r="D125" s="40" t="s">
        <v>109</v>
      </c>
      <c r="E125" s="40" t="s">
        <v>109</v>
      </c>
      <c r="F125" s="40">
        <v>15</v>
      </c>
      <c r="G125" s="40">
        <v>0</v>
      </c>
      <c r="H125" s="40" t="str">
        <f t="shared" si="5"/>
        <v>P1 Staff Collection Summer 25</v>
      </c>
    </row>
    <row r="126" spans="1:8" ht="16" x14ac:dyDescent="0.2">
      <c r="A126" s="39">
        <v>45825</v>
      </c>
      <c r="B126" s="40" t="s">
        <v>109</v>
      </c>
      <c r="C126" s="40" t="s">
        <v>109</v>
      </c>
      <c r="D126" s="40" t="s">
        <v>109</v>
      </c>
      <c r="E126" s="40" t="s">
        <v>109</v>
      </c>
      <c r="F126" s="40">
        <v>15</v>
      </c>
      <c r="G126" s="40">
        <v>0</v>
      </c>
      <c r="H126" s="40" t="str">
        <f t="shared" si="5"/>
        <v>P1 Staff Collection Summer 25</v>
      </c>
    </row>
    <row r="127" spans="1:8" ht="16" x14ac:dyDescent="0.2">
      <c r="A127" s="39">
        <v>45825</v>
      </c>
      <c r="B127" s="40" t="s">
        <v>109</v>
      </c>
      <c r="C127" s="40" t="s">
        <v>109</v>
      </c>
      <c r="D127" s="40" t="s">
        <v>109</v>
      </c>
      <c r="E127" s="40" t="s">
        <v>109</v>
      </c>
      <c r="F127" s="40">
        <v>10</v>
      </c>
      <c r="G127" s="40">
        <v>0</v>
      </c>
      <c r="H127" s="40" t="str">
        <f t="shared" ref="H127:H140" si="6">$J$27</f>
        <v>Wendy Gift</v>
      </c>
    </row>
    <row r="128" spans="1:8" ht="16" x14ac:dyDescent="0.2">
      <c r="A128" s="39">
        <v>45825</v>
      </c>
      <c r="B128" s="40" t="s">
        <v>109</v>
      </c>
      <c r="C128" s="40" t="s">
        <v>109</v>
      </c>
      <c r="D128" s="40" t="s">
        <v>109</v>
      </c>
      <c r="E128" s="40" t="s">
        <v>109</v>
      </c>
      <c r="F128" s="40">
        <v>10</v>
      </c>
      <c r="G128" s="40">
        <v>0</v>
      </c>
      <c r="H128" s="40" t="str">
        <f t="shared" si="6"/>
        <v>Wendy Gift</v>
      </c>
    </row>
    <row r="129" spans="1:8" ht="16" x14ac:dyDescent="0.2">
      <c r="A129" s="39">
        <v>45825</v>
      </c>
      <c r="B129" s="40" t="s">
        <v>109</v>
      </c>
      <c r="C129" s="40" t="s">
        <v>109</v>
      </c>
      <c r="D129" s="40" t="s">
        <v>109</v>
      </c>
      <c r="E129" s="40" t="s">
        <v>109</v>
      </c>
      <c r="F129" s="40">
        <v>15</v>
      </c>
      <c r="G129" s="40">
        <v>0</v>
      </c>
      <c r="H129" s="40" t="str">
        <f t="shared" si="6"/>
        <v>Wendy Gift</v>
      </c>
    </row>
    <row r="130" spans="1:8" ht="16" x14ac:dyDescent="0.2">
      <c r="A130" s="39">
        <v>45825</v>
      </c>
      <c r="B130" s="40" t="s">
        <v>109</v>
      </c>
      <c r="C130" s="40" t="s">
        <v>109</v>
      </c>
      <c r="D130" s="40" t="s">
        <v>109</v>
      </c>
      <c r="E130" s="40" t="s">
        <v>109</v>
      </c>
      <c r="F130" s="40">
        <v>10</v>
      </c>
      <c r="G130" s="40">
        <v>0</v>
      </c>
      <c r="H130" s="40" t="str">
        <f t="shared" si="6"/>
        <v>Wendy Gift</v>
      </c>
    </row>
    <row r="131" spans="1:8" ht="16" x14ac:dyDescent="0.2">
      <c r="A131" s="39">
        <v>45825</v>
      </c>
      <c r="B131" s="40" t="s">
        <v>109</v>
      </c>
      <c r="C131" s="40" t="s">
        <v>109</v>
      </c>
      <c r="D131" s="40" t="s">
        <v>109</v>
      </c>
      <c r="E131" s="40" t="s">
        <v>109</v>
      </c>
      <c r="F131" s="40">
        <v>10</v>
      </c>
      <c r="G131" s="40">
        <v>0</v>
      </c>
      <c r="H131" s="40" t="str">
        <f t="shared" si="6"/>
        <v>Wendy Gift</v>
      </c>
    </row>
    <row r="132" spans="1:8" ht="16" x14ac:dyDescent="0.2">
      <c r="A132" s="39">
        <v>45825</v>
      </c>
      <c r="B132" s="40" t="s">
        <v>109</v>
      </c>
      <c r="C132" s="40" t="s">
        <v>109</v>
      </c>
      <c r="D132" s="40" t="s">
        <v>109</v>
      </c>
      <c r="E132" s="40" t="s">
        <v>109</v>
      </c>
      <c r="F132" s="40">
        <v>5</v>
      </c>
      <c r="G132" s="40">
        <v>0</v>
      </c>
      <c r="H132" s="40" t="str">
        <f t="shared" si="6"/>
        <v>Wendy Gift</v>
      </c>
    </row>
    <row r="133" spans="1:8" ht="16" x14ac:dyDescent="0.2">
      <c r="A133" s="39">
        <v>45825</v>
      </c>
      <c r="B133" s="40" t="s">
        <v>109</v>
      </c>
      <c r="C133" s="40" t="s">
        <v>109</v>
      </c>
      <c r="D133" s="40" t="s">
        <v>109</v>
      </c>
      <c r="E133" s="40" t="s">
        <v>109</v>
      </c>
      <c r="F133" s="40">
        <v>10</v>
      </c>
      <c r="G133" s="40">
        <v>0</v>
      </c>
      <c r="H133" s="40" t="str">
        <f t="shared" si="6"/>
        <v>Wendy Gift</v>
      </c>
    </row>
    <row r="134" spans="1:8" ht="16" x14ac:dyDescent="0.2">
      <c r="A134" s="39">
        <v>45825</v>
      </c>
      <c r="B134" s="40" t="s">
        <v>109</v>
      </c>
      <c r="C134" s="40" t="s">
        <v>109</v>
      </c>
      <c r="D134" s="40" t="s">
        <v>109</v>
      </c>
      <c r="E134" s="40" t="s">
        <v>109</v>
      </c>
      <c r="F134" s="40">
        <v>10</v>
      </c>
      <c r="G134" s="40">
        <v>0</v>
      </c>
      <c r="H134" s="40" t="str">
        <f t="shared" si="6"/>
        <v>Wendy Gift</v>
      </c>
    </row>
    <row r="135" spans="1:8" ht="16" x14ac:dyDescent="0.2">
      <c r="A135" s="39">
        <v>45825</v>
      </c>
      <c r="B135" s="40" t="s">
        <v>109</v>
      </c>
      <c r="C135" s="40" t="s">
        <v>109</v>
      </c>
      <c r="D135" s="40" t="s">
        <v>109</v>
      </c>
      <c r="E135" s="40" t="s">
        <v>109</v>
      </c>
      <c r="F135" s="40">
        <v>10</v>
      </c>
      <c r="G135" s="40">
        <v>0</v>
      </c>
      <c r="H135" s="40" t="str">
        <f t="shared" si="6"/>
        <v>Wendy Gift</v>
      </c>
    </row>
    <row r="136" spans="1:8" ht="16" x14ac:dyDescent="0.2">
      <c r="A136" s="39">
        <v>45825</v>
      </c>
      <c r="B136" s="40" t="s">
        <v>109</v>
      </c>
      <c r="C136" s="40" t="s">
        <v>109</v>
      </c>
      <c r="D136" s="40" t="s">
        <v>109</v>
      </c>
      <c r="E136" s="40" t="s">
        <v>109</v>
      </c>
      <c r="F136" s="40">
        <v>15</v>
      </c>
      <c r="G136" s="40">
        <v>0</v>
      </c>
      <c r="H136" s="40" t="str">
        <f t="shared" si="6"/>
        <v>Wendy Gift</v>
      </c>
    </row>
    <row r="137" spans="1:8" ht="16" x14ac:dyDescent="0.2">
      <c r="A137" s="39">
        <v>45825</v>
      </c>
      <c r="B137" s="40" t="s">
        <v>109</v>
      </c>
      <c r="C137" s="40" t="s">
        <v>109</v>
      </c>
      <c r="D137" s="40" t="s">
        <v>109</v>
      </c>
      <c r="E137" s="40" t="s">
        <v>109</v>
      </c>
      <c r="F137" s="40">
        <v>15</v>
      </c>
      <c r="G137" s="40">
        <v>0</v>
      </c>
      <c r="H137" s="40" t="str">
        <f t="shared" si="6"/>
        <v>Wendy Gift</v>
      </c>
    </row>
    <row r="138" spans="1:8" ht="16" x14ac:dyDescent="0.2">
      <c r="A138" s="39">
        <v>45825</v>
      </c>
      <c r="B138" s="40" t="s">
        <v>109</v>
      </c>
      <c r="C138" s="40" t="s">
        <v>109</v>
      </c>
      <c r="D138" s="40" t="s">
        <v>109</v>
      </c>
      <c r="E138" s="40" t="s">
        <v>109</v>
      </c>
      <c r="F138" s="40">
        <v>10</v>
      </c>
      <c r="G138" s="40">
        <v>0</v>
      </c>
      <c r="H138" s="40" t="str">
        <f t="shared" si="6"/>
        <v>Wendy Gift</v>
      </c>
    </row>
    <row r="139" spans="1:8" ht="16" x14ac:dyDescent="0.2">
      <c r="A139" s="39">
        <v>45825</v>
      </c>
      <c r="B139" s="40" t="s">
        <v>109</v>
      </c>
      <c r="C139" s="40" t="s">
        <v>109</v>
      </c>
      <c r="D139" s="40" t="s">
        <v>109</v>
      </c>
      <c r="E139" s="40" t="s">
        <v>109</v>
      </c>
      <c r="F139" s="40">
        <v>5</v>
      </c>
      <c r="G139" s="40">
        <v>0</v>
      </c>
      <c r="H139" s="40" t="str">
        <f t="shared" si="6"/>
        <v>Wendy Gift</v>
      </c>
    </row>
    <row r="140" spans="1:8" ht="16" x14ac:dyDescent="0.2">
      <c r="A140" s="39">
        <v>45825</v>
      </c>
      <c r="B140" s="40" t="s">
        <v>109</v>
      </c>
      <c r="C140" s="40" t="s">
        <v>109</v>
      </c>
      <c r="D140" s="40" t="s">
        <v>109</v>
      </c>
      <c r="E140" s="40" t="s">
        <v>109</v>
      </c>
      <c r="F140" s="40">
        <v>10</v>
      </c>
      <c r="G140" s="40">
        <v>0</v>
      </c>
      <c r="H140" s="40" t="str">
        <f t="shared" si="6"/>
        <v>Wendy Gift</v>
      </c>
    </row>
    <row r="141" spans="1:8" ht="16" x14ac:dyDescent="0.2">
      <c r="A141" s="39">
        <v>45826</v>
      </c>
      <c r="B141" s="40" t="s">
        <v>109</v>
      </c>
      <c r="C141" s="40" t="s">
        <v>109</v>
      </c>
      <c r="D141" s="40" t="s">
        <v>109</v>
      </c>
      <c r="E141" s="40" t="s">
        <v>109</v>
      </c>
      <c r="F141" s="40">
        <v>15</v>
      </c>
      <c r="G141" s="40">
        <v>0</v>
      </c>
      <c r="H141" s="40" t="str">
        <f t="shared" ref="H141" si="7">$J$2</f>
        <v>P1 Staff Collection Summer 25</v>
      </c>
    </row>
    <row r="142" spans="1:8" ht="16" x14ac:dyDescent="0.2">
      <c r="A142" s="39">
        <v>45826</v>
      </c>
      <c r="B142" s="40" t="s">
        <v>109</v>
      </c>
      <c r="C142" s="40" t="s">
        <v>109</v>
      </c>
      <c r="D142" s="40" t="s">
        <v>109</v>
      </c>
      <c r="E142" s="40" t="s">
        <v>109</v>
      </c>
      <c r="F142" s="40">
        <v>10</v>
      </c>
      <c r="G142" s="40">
        <v>0</v>
      </c>
      <c r="H142" t="str">
        <f t="shared" ref="H142" si="8">$J$7</f>
        <v>P6 Staff Collection Summer 25</v>
      </c>
    </row>
    <row r="143" spans="1:8" ht="16" x14ac:dyDescent="0.2">
      <c r="A143" s="39">
        <v>45826</v>
      </c>
      <c r="B143" s="40" t="s">
        <v>109</v>
      </c>
      <c r="C143" s="40" t="s">
        <v>109</v>
      </c>
      <c r="D143" s="40" t="s">
        <v>109</v>
      </c>
      <c r="E143" s="40" t="s">
        <v>109</v>
      </c>
      <c r="F143" s="40">
        <v>2</v>
      </c>
      <c r="G143" s="40">
        <v>0</v>
      </c>
      <c r="H143" s="40" t="str">
        <f>$J$27</f>
        <v>Wendy Gift</v>
      </c>
    </row>
    <row r="144" spans="1:8" ht="16" x14ac:dyDescent="0.2">
      <c r="A144" s="39">
        <v>45826</v>
      </c>
      <c r="B144" s="40" t="s">
        <v>109</v>
      </c>
      <c r="C144" s="40" t="s">
        <v>109</v>
      </c>
      <c r="D144" s="40" t="s">
        <v>109</v>
      </c>
      <c r="E144" s="40" t="s">
        <v>109</v>
      </c>
      <c r="F144" s="40">
        <v>10</v>
      </c>
      <c r="G144" s="40">
        <v>0</v>
      </c>
      <c r="H144" s="40" t="str">
        <f>$J$27</f>
        <v>Wendy Gift</v>
      </c>
    </row>
    <row r="145" spans="1:8" ht="16" x14ac:dyDescent="0.2">
      <c r="A145" s="39">
        <v>45826</v>
      </c>
      <c r="B145" s="40" t="s">
        <v>109</v>
      </c>
      <c r="C145" s="40" t="s">
        <v>109</v>
      </c>
      <c r="D145" s="40" t="s">
        <v>109</v>
      </c>
      <c r="E145" s="40" t="s">
        <v>109</v>
      </c>
      <c r="F145" s="40">
        <v>10</v>
      </c>
      <c r="G145" s="40">
        <v>0</v>
      </c>
      <c r="H145" s="40" t="str">
        <f>$J$27</f>
        <v>Wendy Gift</v>
      </c>
    </row>
    <row r="146" spans="1:8" ht="16" x14ac:dyDescent="0.2">
      <c r="A146" s="39">
        <v>45827</v>
      </c>
      <c r="B146" s="40" t="s">
        <v>109</v>
      </c>
      <c r="C146" s="40" t="s">
        <v>109</v>
      </c>
      <c r="D146" s="40" t="s">
        <v>109</v>
      </c>
      <c r="E146" s="40" t="s">
        <v>109</v>
      </c>
      <c r="F146" s="40">
        <v>10</v>
      </c>
      <c r="G146" s="40">
        <v>0</v>
      </c>
      <c r="H146" s="40" t="str">
        <f>$J$27</f>
        <v>Wendy Gift</v>
      </c>
    </row>
    <row r="147" spans="1:8" ht="16" x14ac:dyDescent="0.2">
      <c r="A147" s="39">
        <v>45828</v>
      </c>
      <c r="B147" s="40" t="s">
        <v>109</v>
      </c>
      <c r="C147" s="40" t="s">
        <v>109</v>
      </c>
      <c r="D147" s="40" t="s">
        <v>109</v>
      </c>
      <c r="E147" s="40" t="s">
        <v>109</v>
      </c>
      <c r="F147" s="40">
        <v>50</v>
      </c>
      <c r="G147" s="40">
        <v>0</v>
      </c>
      <c r="H147" t="str">
        <f>$J$29</f>
        <v>P7 Parents Social</v>
      </c>
    </row>
    <row r="148" spans="1:8" x14ac:dyDescent="0.2">
      <c r="A148" t="s">
        <v>202</v>
      </c>
      <c r="B148" t="s">
        <v>109</v>
      </c>
      <c r="C148" t="s">
        <v>109</v>
      </c>
      <c r="D148" t="s">
        <v>109</v>
      </c>
      <c r="E148" t="s">
        <v>109</v>
      </c>
      <c r="F148">
        <v>15</v>
      </c>
      <c r="G148">
        <v>0</v>
      </c>
      <c r="H148" t="s">
        <v>201</v>
      </c>
    </row>
    <row r="149" spans="1:8" x14ac:dyDescent="0.2">
      <c r="A149" t="s">
        <v>202</v>
      </c>
      <c r="B149" t="s">
        <v>109</v>
      </c>
      <c r="C149" t="s">
        <v>109</v>
      </c>
      <c r="D149" t="s">
        <v>109</v>
      </c>
      <c r="E149" t="s">
        <v>109</v>
      </c>
      <c r="F149">
        <v>20</v>
      </c>
      <c r="G149">
        <v>0</v>
      </c>
      <c r="H149" t="s">
        <v>201</v>
      </c>
    </row>
    <row r="150" spans="1:8" x14ac:dyDescent="0.2">
      <c r="A150" t="s">
        <v>202</v>
      </c>
      <c r="B150" t="s">
        <v>109</v>
      </c>
      <c r="C150" t="s">
        <v>109</v>
      </c>
      <c r="D150" t="s">
        <v>109</v>
      </c>
      <c r="E150" t="s">
        <v>109</v>
      </c>
      <c r="F150">
        <v>10</v>
      </c>
      <c r="G150">
        <v>0</v>
      </c>
      <c r="H150" t="s">
        <v>201</v>
      </c>
    </row>
    <row r="151" spans="1:8" x14ac:dyDescent="0.2">
      <c r="A151" t="s">
        <v>202</v>
      </c>
      <c r="B151" t="s">
        <v>109</v>
      </c>
      <c r="C151" t="s">
        <v>109</v>
      </c>
      <c r="D151" t="s">
        <v>109</v>
      </c>
      <c r="E151" t="s">
        <v>109</v>
      </c>
      <c r="F151">
        <v>5</v>
      </c>
      <c r="G151">
        <v>0</v>
      </c>
      <c r="H151" t="s">
        <v>201</v>
      </c>
    </row>
    <row r="152" spans="1:8" x14ac:dyDescent="0.2">
      <c r="A152" t="s">
        <v>202</v>
      </c>
      <c r="B152" t="s">
        <v>109</v>
      </c>
      <c r="C152" t="s">
        <v>109</v>
      </c>
      <c r="D152" t="s">
        <v>109</v>
      </c>
      <c r="E152" t="s">
        <v>109</v>
      </c>
      <c r="F152">
        <v>10</v>
      </c>
      <c r="G152">
        <v>0</v>
      </c>
      <c r="H152" t="s">
        <v>201</v>
      </c>
    </row>
    <row r="153" spans="1:8" x14ac:dyDescent="0.2">
      <c r="A153" t="s">
        <v>202</v>
      </c>
      <c r="B153" t="s">
        <v>109</v>
      </c>
      <c r="C153" t="s">
        <v>109</v>
      </c>
      <c r="D153" t="s">
        <v>109</v>
      </c>
      <c r="E153" t="s">
        <v>109</v>
      </c>
      <c r="F153">
        <v>5</v>
      </c>
      <c r="G153">
        <v>0</v>
      </c>
      <c r="H153" t="s">
        <v>201</v>
      </c>
    </row>
    <row r="154" spans="1:8" x14ac:dyDescent="0.2">
      <c r="A154" t="s">
        <v>202</v>
      </c>
      <c r="B154" t="s">
        <v>109</v>
      </c>
      <c r="C154" t="s">
        <v>109</v>
      </c>
      <c r="D154" t="s">
        <v>109</v>
      </c>
      <c r="E154" t="s">
        <v>109</v>
      </c>
      <c r="F154">
        <v>5</v>
      </c>
      <c r="G154">
        <v>0</v>
      </c>
      <c r="H154" t="s">
        <v>201</v>
      </c>
    </row>
    <row r="155" spans="1:8" x14ac:dyDescent="0.2">
      <c r="A155" t="s">
        <v>202</v>
      </c>
      <c r="B155" t="s">
        <v>109</v>
      </c>
      <c r="C155" t="s">
        <v>109</v>
      </c>
      <c r="D155" t="s">
        <v>109</v>
      </c>
      <c r="E155" t="s">
        <v>109</v>
      </c>
      <c r="F155">
        <v>2</v>
      </c>
      <c r="G155">
        <v>0</v>
      </c>
      <c r="H155" t="s">
        <v>201</v>
      </c>
    </row>
    <row r="156" spans="1:8" x14ac:dyDescent="0.2">
      <c r="A156" t="s">
        <v>202</v>
      </c>
      <c r="B156" t="s">
        <v>109</v>
      </c>
      <c r="C156" t="s">
        <v>109</v>
      </c>
      <c r="D156" t="s">
        <v>109</v>
      </c>
      <c r="E156" t="s">
        <v>109</v>
      </c>
      <c r="F156">
        <v>2</v>
      </c>
      <c r="G156">
        <v>0</v>
      </c>
      <c r="H156" t="s">
        <v>201</v>
      </c>
    </row>
    <row r="157" spans="1:8" x14ac:dyDescent="0.2">
      <c r="A157" t="s">
        <v>202</v>
      </c>
      <c r="B157" t="s">
        <v>109</v>
      </c>
      <c r="C157" t="s">
        <v>109</v>
      </c>
      <c r="D157" t="s">
        <v>109</v>
      </c>
      <c r="E157" t="s">
        <v>109</v>
      </c>
      <c r="F157">
        <v>5</v>
      </c>
      <c r="G157">
        <v>0</v>
      </c>
      <c r="H157" t="s">
        <v>201</v>
      </c>
    </row>
    <row r="158" spans="1:8" x14ac:dyDescent="0.2">
      <c r="A158" t="s">
        <v>202</v>
      </c>
      <c r="B158" t="s">
        <v>109</v>
      </c>
      <c r="C158" t="s">
        <v>109</v>
      </c>
      <c r="D158" t="s">
        <v>109</v>
      </c>
      <c r="E158" t="s">
        <v>109</v>
      </c>
      <c r="F158">
        <v>2</v>
      </c>
      <c r="G158">
        <v>0</v>
      </c>
      <c r="H158" t="s">
        <v>201</v>
      </c>
    </row>
    <row r="159" spans="1:8" x14ac:dyDescent="0.2">
      <c r="A159" t="s">
        <v>202</v>
      </c>
      <c r="B159" t="s">
        <v>109</v>
      </c>
      <c r="C159" t="s">
        <v>109</v>
      </c>
      <c r="D159" t="s">
        <v>109</v>
      </c>
      <c r="E159" t="s">
        <v>109</v>
      </c>
      <c r="F159">
        <v>2</v>
      </c>
      <c r="G159">
        <v>0</v>
      </c>
      <c r="H159" t="s">
        <v>201</v>
      </c>
    </row>
    <row r="160" spans="1:8" x14ac:dyDescent="0.2">
      <c r="A160" t="s">
        <v>202</v>
      </c>
      <c r="B160" t="s">
        <v>109</v>
      </c>
      <c r="C160" t="s">
        <v>109</v>
      </c>
      <c r="D160" t="s">
        <v>109</v>
      </c>
      <c r="E160" t="s">
        <v>109</v>
      </c>
      <c r="F160">
        <v>2</v>
      </c>
      <c r="G160">
        <v>0</v>
      </c>
      <c r="H160" t="s">
        <v>201</v>
      </c>
    </row>
    <row r="161" spans="1:8" x14ac:dyDescent="0.2">
      <c r="A161" t="s">
        <v>202</v>
      </c>
      <c r="B161" t="s">
        <v>109</v>
      </c>
      <c r="C161" t="s">
        <v>109</v>
      </c>
      <c r="D161" t="s">
        <v>109</v>
      </c>
      <c r="E161" t="s">
        <v>109</v>
      </c>
      <c r="F161">
        <v>5</v>
      </c>
      <c r="G161">
        <v>0</v>
      </c>
      <c r="H161" t="s">
        <v>201</v>
      </c>
    </row>
    <row r="162" spans="1:8" x14ac:dyDescent="0.2">
      <c r="A162" t="s">
        <v>202</v>
      </c>
      <c r="B162" t="s">
        <v>109</v>
      </c>
      <c r="C162" t="s">
        <v>109</v>
      </c>
      <c r="D162" t="s">
        <v>109</v>
      </c>
      <c r="E162" t="s">
        <v>109</v>
      </c>
      <c r="F162">
        <v>3</v>
      </c>
      <c r="G162">
        <v>0</v>
      </c>
      <c r="H162" t="s">
        <v>201</v>
      </c>
    </row>
    <row r="163" spans="1:8" x14ac:dyDescent="0.2">
      <c r="A163" t="s">
        <v>202</v>
      </c>
      <c r="B163" t="s">
        <v>109</v>
      </c>
      <c r="C163" t="s">
        <v>109</v>
      </c>
      <c r="D163" t="s">
        <v>109</v>
      </c>
      <c r="E163" t="s">
        <v>109</v>
      </c>
      <c r="F163">
        <v>2</v>
      </c>
      <c r="G163">
        <v>0</v>
      </c>
      <c r="H163" t="s">
        <v>201</v>
      </c>
    </row>
    <row r="164" spans="1:8" x14ac:dyDescent="0.2">
      <c r="A164" t="s">
        <v>202</v>
      </c>
      <c r="B164" t="s">
        <v>109</v>
      </c>
      <c r="C164" t="s">
        <v>109</v>
      </c>
      <c r="D164" t="s">
        <v>109</v>
      </c>
      <c r="E164" t="s">
        <v>109</v>
      </c>
      <c r="F164">
        <v>5</v>
      </c>
      <c r="G164">
        <v>0</v>
      </c>
      <c r="H164" t="s">
        <v>201</v>
      </c>
    </row>
    <row r="165" spans="1:8" x14ac:dyDescent="0.2">
      <c r="A165" t="s">
        <v>202</v>
      </c>
      <c r="B165" t="s">
        <v>109</v>
      </c>
      <c r="C165" t="s">
        <v>109</v>
      </c>
      <c r="D165" t="s">
        <v>109</v>
      </c>
      <c r="E165" t="s">
        <v>109</v>
      </c>
      <c r="F165">
        <v>7</v>
      </c>
      <c r="G165">
        <v>0</v>
      </c>
      <c r="H165" t="s">
        <v>201</v>
      </c>
    </row>
    <row r="166" spans="1:8" x14ac:dyDescent="0.2">
      <c r="A166" t="s">
        <v>202</v>
      </c>
      <c r="B166" t="s">
        <v>109</v>
      </c>
      <c r="C166" t="s">
        <v>109</v>
      </c>
      <c r="D166" t="s">
        <v>109</v>
      </c>
      <c r="E166" t="s">
        <v>109</v>
      </c>
      <c r="F166">
        <v>2</v>
      </c>
      <c r="G166">
        <v>0</v>
      </c>
      <c r="H166" t="s">
        <v>201</v>
      </c>
    </row>
    <row r="167" spans="1:8" x14ac:dyDescent="0.2">
      <c r="A167" t="s">
        <v>202</v>
      </c>
      <c r="B167" t="s">
        <v>109</v>
      </c>
      <c r="C167" t="s">
        <v>109</v>
      </c>
      <c r="D167" t="s">
        <v>109</v>
      </c>
      <c r="E167" t="s">
        <v>109</v>
      </c>
      <c r="F167">
        <v>10</v>
      </c>
      <c r="G167">
        <v>0</v>
      </c>
      <c r="H167" t="s">
        <v>201</v>
      </c>
    </row>
    <row r="168" spans="1:8" x14ac:dyDescent="0.2">
      <c r="A168" t="s">
        <v>202</v>
      </c>
      <c r="B168" t="s">
        <v>109</v>
      </c>
      <c r="C168" t="s">
        <v>109</v>
      </c>
      <c r="D168" t="s">
        <v>109</v>
      </c>
      <c r="E168" t="s">
        <v>109</v>
      </c>
      <c r="F168">
        <v>4</v>
      </c>
      <c r="G168">
        <v>0</v>
      </c>
      <c r="H168" t="s">
        <v>201</v>
      </c>
    </row>
    <row r="169" spans="1:8" x14ac:dyDescent="0.2">
      <c r="A169" t="s">
        <v>202</v>
      </c>
      <c r="B169" t="s">
        <v>109</v>
      </c>
      <c r="C169" t="s">
        <v>109</v>
      </c>
      <c r="D169" t="s">
        <v>109</v>
      </c>
      <c r="E169" t="s">
        <v>109</v>
      </c>
      <c r="F169">
        <v>2</v>
      </c>
      <c r="G169">
        <v>0</v>
      </c>
      <c r="H169" t="s">
        <v>201</v>
      </c>
    </row>
    <row r="170" spans="1:8" x14ac:dyDescent="0.2">
      <c r="A170" t="s">
        <v>202</v>
      </c>
      <c r="B170" t="s">
        <v>109</v>
      </c>
      <c r="C170" t="s">
        <v>109</v>
      </c>
      <c r="D170" t="s">
        <v>109</v>
      </c>
      <c r="E170" t="s">
        <v>109</v>
      </c>
      <c r="F170">
        <v>10</v>
      </c>
      <c r="G170">
        <v>0</v>
      </c>
      <c r="H170" t="s">
        <v>201</v>
      </c>
    </row>
    <row r="171" spans="1:8" x14ac:dyDescent="0.2">
      <c r="A171" t="s">
        <v>202</v>
      </c>
      <c r="B171" t="s">
        <v>109</v>
      </c>
      <c r="C171" t="s">
        <v>109</v>
      </c>
      <c r="D171" t="s">
        <v>109</v>
      </c>
      <c r="E171" t="s">
        <v>109</v>
      </c>
      <c r="F171">
        <v>2</v>
      </c>
      <c r="G171">
        <v>0</v>
      </c>
      <c r="H171" t="s">
        <v>201</v>
      </c>
    </row>
    <row r="172" spans="1:8" x14ac:dyDescent="0.2">
      <c r="A172" t="s">
        <v>202</v>
      </c>
      <c r="B172" t="s">
        <v>109</v>
      </c>
      <c r="C172" t="s">
        <v>109</v>
      </c>
      <c r="D172" t="s">
        <v>109</v>
      </c>
      <c r="E172" t="s">
        <v>109</v>
      </c>
      <c r="F172">
        <v>10</v>
      </c>
      <c r="G172">
        <v>0</v>
      </c>
      <c r="H172" t="s">
        <v>201</v>
      </c>
    </row>
    <row r="173" spans="1:8" x14ac:dyDescent="0.2">
      <c r="A173" t="s">
        <v>202</v>
      </c>
      <c r="B173" t="s">
        <v>109</v>
      </c>
      <c r="C173" t="s">
        <v>109</v>
      </c>
      <c r="D173" t="s">
        <v>109</v>
      </c>
      <c r="E173" t="s">
        <v>109</v>
      </c>
      <c r="F173">
        <v>2</v>
      </c>
      <c r="G173">
        <v>0</v>
      </c>
      <c r="H173" t="s">
        <v>201</v>
      </c>
    </row>
    <row r="174" spans="1:8" x14ac:dyDescent="0.2">
      <c r="A174" t="s">
        <v>202</v>
      </c>
      <c r="B174" t="s">
        <v>109</v>
      </c>
      <c r="C174" t="s">
        <v>109</v>
      </c>
      <c r="D174" t="s">
        <v>109</v>
      </c>
      <c r="E174" t="s">
        <v>109</v>
      </c>
      <c r="F174">
        <v>5</v>
      </c>
      <c r="G174">
        <v>0</v>
      </c>
      <c r="H174" t="s">
        <v>201</v>
      </c>
    </row>
    <row r="175" spans="1:8" x14ac:dyDescent="0.2">
      <c r="A175" t="s">
        <v>202</v>
      </c>
      <c r="B175" t="s">
        <v>109</v>
      </c>
      <c r="C175" t="s">
        <v>109</v>
      </c>
      <c r="D175" t="s">
        <v>109</v>
      </c>
      <c r="E175" t="s">
        <v>109</v>
      </c>
      <c r="F175">
        <v>4</v>
      </c>
      <c r="G175">
        <v>0</v>
      </c>
      <c r="H175" t="s">
        <v>201</v>
      </c>
    </row>
    <row r="176" spans="1:8" ht="16" x14ac:dyDescent="0.2">
      <c r="A176" s="39">
        <v>45936</v>
      </c>
      <c r="B176" s="40" t="s">
        <v>109</v>
      </c>
      <c r="C176" s="40" t="s">
        <v>109</v>
      </c>
      <c r="D176" s="40" t="s">
        <v>109</v>
      </c>
      <c r="E176" s="40" t="s">
        <v>109</v>
      </c>
      <c r="F176" s="40">
        <v>19.2</v>
      </c>
      <c r="G176" s="40">
        <v>0</v>
      </c>
      <c r="H176" s="40" t="s">
        <v>201</v>
      </c>
    </row>
    <row r="177" spans="1:8" x14ac:dyDescent="0.2">
      <c r="A177" t="s">
        <v>224</v>
      </c>
      <c r="B177" t="s">
        <v>225</v>
      </c>
      <c r="C177" t="s">
        <v>226</v>
      </c>
      <c r="D177" t="s">
        <v>227</v>
      </c>
      <c r="E177" t="s">
        <v>228</v>
      </c>
      <c r="F177">
        <v>5</v>
      </c>
      <c r="G177">
        <v>0</v>
      </c>
      <c r="H177" t="s">
        <v>229</v>
      </c>
    </row>
    <row r="178" spans="1:8" x14ac:dyDescent="0.2">
      <c r="A178" t="s">
        <v>230</v>
      </c>
      <c r="B178" t="s">
        <v>109</v>
      </c>
      <c r="C178" t="s">
        <v>109</v>
      </c>
      <c r="D178" t="s">
        <v>109</v>
      </c>
      <c r="E178" t="s">
        <v>109</v>
      </c>
      <c r="F178">
        <v>12</v>
      </c>
      <c r="G178">
        <v>0</v>
      </c>
      <c r="H178" t="s">
        <v>231</v>
      </c>
    </row>
    <row r="179" spans="1:8" x14ac:dyDescent="0.2">
      <c r="A179" t="s">
        <v>230</v>
      </c>
      <c r="B179" t="s">
        <v>109</v>
      </c>
      <c r="C179" t="s">
        <v>109</v>
      </c>
      <c r="D179" t="s">
        <v>109</v>
      </c>
      <c r="E179" t="s">
        <v>109</v>
      </c>
      <c r="F179">
        <v>12</v>
      </c>
      <c r="G179">
        <v>0</v>
      </c>
      <c r="H179" t="s">
        <v>232</v>
      </c>
    </row>
    <row r="180" spans="1:8" x14ac:dyDescent="0.2">
      <c r="A180" t="s">
        <v>230</v>
      </c>
      <c r="B180" t="s">
        <v>109</v>
      </c>
      <c r="C180" t="s">
        <v>109</v>
      </c>
      <c r="D180" t="s">
        <v>109</v>
      </c>
      <c r="E180" t="s">
        <v>109</v>
      </c>
      <c r="F180">
        <v>12</v>
      </c>
      <c r="G180">
        <v>0</v>
      </c>
      <c r="H180" t="s">
        <v>233</v>
      </c>
    </row>
    <row r="181" spans="1:8" x14ac:dyDescent="0.2">
      <c r="A181" t="s">
        <v>230</v>
      </c>
      <c r="B181" t="s">
        <v>109</v>
      </c>
      <c r="C181" t="s">
        <v>109</v>
      </c>
      <c r="D181" t="s">
        <v>109</v>
      </c>
      <c r="E181" t="s">
        <v>109</v>
      </c>
      <c r="F181">
        <v>12</v>
      </c>
      <c r="G181">
        <v>0</v>
      </c>
      <c r="H181" t="s">
        <v>234</v>
      </c>
    </row>
    <row r="182" spans="1:8" x14ac:dyDescent="0.2">
      <c r="A182" t="s">
        <v>230</v>
      </c>
      <c r="B182" t="s">
        <v>109</v>
      </c>
      <c r="C182" t="s">
        <v>109</v>
      </c>
      <c r="D182" t="s">
        <v>109</v>
      </c>
      <c r="E182" t="s">
        <v>109</v>
      </c>
      <c r="F182">
        <v>15</v>
      </c>
      <c r="G182">
        <v>0</v>
      </c>
      <c r="H182" t="s">
        <v>233</v>
      </c>
    </row>
    <row r="183" spans="1:8" x14ac:dyDescent="0.2">
      <c r="A183" t="s">
        <v>230</v>
      </c>
      <c r="B183" t="s">
        <v>109</v>
      </c>
      <c r="C183" t="s">
        <v>109</v>
      </c>
      <c r="D183" t="s">
        <v>109</v>
      </c>
      <c r="E183" t="s">
        <v>109</v>
      </c>
      <c r="F183">
        <v>15</v>
      </c>
      <c r="G183">
        <v>0</v>
      </c>
      <c r="H183" t="s">
        <v>233</v>
      </c>
    </row>
    <row r="184" spans="1:8" x14ac:dyDescent="0.2">
      <c r="A184" t="s">
        <v>230</v>
      </c>
      <c r="B184" t="s">
        <v>109</v>
      </c>
      <c r="C184" t="s">
        <v>109</v>
      </c>
      <c r="D184" t="s">
        <v>109</v>
      </c>
      <c r="E184" t="s">
        <v>109</v>
      </c>
      <c r="F184">
        <v>12</v>
      </c>
      <c r="G184">
        <v>0</v>
      </c>
      <c r="H184" t="s">
        <v>233</v>
      </c>
    </row>
    <row r="185" spans="1:8" x14ac:dyDescent="0.2">
      <c r="A185" t="s">
        <v>230</v>
      </c>
      <c r="B185" t="s">
        <v>235</v>
      </c>
      <c r="C185" t="s">
        <v>123</v>
      </c>
      <c r="D185" t="s">
        <v>236</v>
      </c>
      <c r="E185" t="s">
        <v>236</v>
      </c>
      <c r="F185">
        <v>15</v>
      </c>
      <c r="G185">
        <v>0</v>
      </c>
      <c r="H185" t="s">
        <v>233</v>
      </c>
    </row>
    <row r="186" spans="1:8" x14ac:dyDescent="0.2">
      <c r="A186" t="s">
        <v>230</v>
      </c>
      <c r="B186" t="s">
        <v>109</v>
      </c>
      <c r="C186" t="s">
        <v>109</v>
      </c>
      <c r="D186" t="s">
        <v>109</v>
      </c>
      <c r="E186" t="s">
        <v>109</v>
      </c>
      <c r="F186">
        <v>15</v>
      </c>
      <c r="G186">
        <v>0</v>
      </c>
      <c r="H186" t="s">
        <v>233</v>
      </c>
    </row>
    <row r="187" spans="1:8" x14ac:dyDescent="0.2">
      <c r="A187" t="s">
        <v>230</v>
      </c>
      <c r="B187" t="s">
        <v>109</v>
      </c>
      <c r="C187" t="s">
        <v>109</v>
      </c>
      <c r="D187" t="s">
        <v>109</v>
      </c>
      <c r="E187" t="s">
        <v>109</v>
      </c>
      <c r="F187">
        <v>15</v>
      </c>
      <c r="G187">
        <v>0</v>
      </c>
      <c r="H187" t="s">
        <v>233</v>
      </c>
    </row>
    <row r="188" spans="1:8" x14ac:dyDescent="0.2">
      <c r="A188" t="s">
        <v>230</v>
      </c>
      <c r="B188" t="s">
        <v>237</v>
      </c>
      <c r="C188" t="s">
        <v>238</v>
      </c>
      <c r="D188" t="s">
        <v>239</v>
      </c>
      <c r="E188" t="s">
        <v>240</v>
      </c>
      <c r="F188">
        <v>30</v>
      </c>
      <c r="G188">
        <v>0</v>
      </c>
      <c r="H188" t="s">
        <v>241</v>
      </c>
    </row>
    <row r="189" spans="1:8" x14ac:dyDescent="0.2">
      <c r="A189" t="s">
        <v>230</v>
      </c>
      <c r="B189" t="s">
        <v>109</v>
      </c>
      <c r="C189" t="s">
        <v>109</v>
      </c>
      <c r="D189" t="s">
        <v>109</v>
      </c>
      <c r="E189" t="s">
        <v>109</v>
      </c>
      <c r="F189">
        <v>15</v>
      </c>
      <c r="G189">
        <v>0</v>
      </c>
      <c r="H189" t="s">
        <v>233</v>
      </c>
    </row>
    <row r="190" spans="1:8" x14ac:dyDescent="0.2">
      <c r="A190" t="s">
        <v>230</v>
      </c>
      <c r="B190" t="s">
        <v>109</v>
      </c>
      <c r="C190" t="s">
        <v>109</v>
      </c>
      <c r="D190" t="s">
        <v>109</v>
      </c>
      <c r="E190" t="s">
        <v>109</v>
      </c>
      <c r="F190">
        <v>20</v>
      </c>
      <c r="G190">
        <v>0</v>
      </c>
      <c r="H190" t="s">
        <v>231</v>
      </c>
    </row>
    <row r="191" spans="1:8" x14ac:dyDescent="0.2">
      <c r="A191" t="s">
        <v>230</v>
      </c>
      <c r="B191" t="s">
        <v>109</v>
      </c>
      <c r="C191" t="s">
        <v>109</v>
      </c>
      <c r="D191" t="s">
        <v>109</v>
      </c>
      <c r="E191" t="s">
        <v>109</v>
      </c>
      <c r="F191">
        <v>20</v>
      </c>
      <c r="G191">
        <v>0</v>
      </c>
      <c r="H191" t="s">
        <v>231</v>
      </c>
    </row>
    <row r="192" spans="1:8" x14ac:dyDescent="0.2">
      <c r="A192" t="s">
        <v>230</v>
      </c>
      <c r="B192" t="s">
        <v>109</v>
      </c>
      <c r="C192" t="s">
        <v>109</v>
      </c>
      <c r="D192" t="s">
        <v>109</v>
      </c>
      <c r="E192" t="s">
        <v>109</v>
      </c>
      <c r="F192">
        <v>15</v>
      </c>
      <c r="G192">
        <v>0</v>
      </c>
      <c r="H192" t="s">
        <v>242</v>
      </c>
    </row>
    <row r="193" spans="1:8" x14ac:dyDescent="0.2">
      <c r="A193" t="s">
        <v>230</v>
      </c>
      <c r="B193" t="s">
        <v>109</v>
      </c>
      <c r="C193" t="s">
        <v>109</v>
      </c>
      <c r="D193" t="s">
        <v>109</v>
      </c>
      <c r="E193" t="s">
        <v>109</v>
      </c>
      <c r="F193">
        <v>15</v>
      </c>
      <c r="G193">
        <v>0</v>
      </c>
      <c r="H193" t="s">
        <v>242</v>
      </c>
    </row>
    <row r="194" spans="1:8" x14ac:dyDescent="0.2">
      <c r="A194" t="s">
        <v>230</v>
      </c>
      <c r="B194" t="s">
        <v>109</v>
      </c>
      <c r="C194" t="s">
        <v>109</v>
      </c>
      <c r="D194" t="s">
        <v>109</v>
      </c>
      <c r="E194" t="s">
        <v>109</v>
      </c>
      <c r="F194">
        <v>15</v>
      </c>
      <c r="G194">
        <v>0</v>
      </c>
      <c r="H194" t="s">
        <v>241</v>
      </c>
    </row>
    <row r="195" spans="1:8" x14ac:dyDescent="0.2">
      <c r="A195" t="s">
        <v>230</v>
      </c>
      <c r="B195" t="s">
        <v>109</v>
      </c>
      <c r="C195" t="s">
        <v>109</v>
      </c>
      <c r="D195" t="s">
        <v>109</v>
      </c>
      <c r="E195" t="s">
        <v>109</v>
      </c>
      <c r="F195">
        <v>15</v>
      </c>
      <c r="G195">
        <v>0</v>
      </c>
      <c r="H195" t="s">
        <v>232</v>
      </c>
    </row>
    <row r="196" spans="1:8" x14ac:dyDescent="0.2">
      <c r="A196" t="s">
        <v>230</v>
      </c>
      <c r="B196" t="s">
        <v>109</v>
      </c>
      <c r="C196" t="s">
        <v>109</v>
      </c>
      <c r="D196" t="s">
        <v>109</v>
      </c>
      <c r="E196" t="s">
        <v>109</v>
      </c>
      <c r="F196">
        <v>15</v>
      </c>
      <c r="G196">
        <v>0</v>
      </c>
      <c r="H196" t="s">
        <v>233</v>
      </c>
    </row>
    <row r="197" spans="1:8" x14ac:dyDescent="0.2">
      <c r="A197" t="s">
        <v>230</v>
      </c>
      <c r="B197" t="s">
        <v>109</v>
      </c>
      <c r="C197" t="s">
        <v>109</v>
      </c>
      <c r="D197" t="s">
        <v>109</v>
      </c>
      <c r="E197" t="s">
        <v>109</v>
      </c>
      <c r="F197">
        <v>20</v>
      </c>
      <c r="G197">
        <v>0</v>
      </c>
      <c r="H197" t="s">
        <v>242</v>
      </c>
    </row>
    <row r="198" spans="1:8" x14ac:dyDescent="0.2">
      <c r="A198" t="s">
        <v>230</v>
      </c>
      <c r="B198" t="s">
        <v>109</v>
      </c>
      <c r="C198" t="s">
        <v>109</v>
      </c>
      <c r="D198" t="s">
        <v>109</v>
      </c>
      <c r="E198" t="s">
        <v>109</v>
      </c>
      <c r="F198">
        <v>20</v>
      </c>
      <c r="G198">
        <v>0</v>
      </c>
      <c r="H198" t="s">
        <v>231</v>
      </c>
    </row>
    <row r="199" spans="1:8" x14ac:dyDescent="0.2">
      <c r="A199" t="s">
        <v>230</v>
      </c>
      <c r="B199" t="s">
        <v>109</v>
      </c>
      <c r="C199" t="s">
        <v>109</v>
      </c>
      <c r="D199" t="s">
        <v>109</v>
      </c>
      <c r="E199" t="s">
        <v>109</v>
      </c>
      <c r="F199">
        <v>15</v>
      </c>
      <c r="G199">
        <v>0</v>
      </c>
      <c r="H199" t="s">
        <v>241</v>
      </c>
    </row>
    <row r="200" spans="1:8" x14ac:dyDescent="0.2">
      <c r="A200" t="s">
        <v>230</v>
      </c>
      <c r="B200" t="s">
        <v>109</v>
      </c>
      <c r="C200" t="s">
        <v>109</v>
      </c>
      <c r="D200" t="s">
        <v>109</v>
      </c>
      <c r="E200" t="s">
        <v>109</v>
      </c>
      <c r="F200">
        <v>15</v>
      </c>
      <c r="G200">
        <v>0</v>
      </c>
      <c r="H200" t="s">
        <v>242</v>
      </c>
    </row>
    <row r="201" spans="1:8" x14ac:dyDescent="0.2">
      <c r="A201" t="s">
        <v>230</v>
      </c>
      <c r="B201" t="s">
        <v>109</v>
      </c>
      <c r="C201" t="s">
        <v>109</v>
      </c>
      <c r="D201" t="s">
        <v>109</v>
      </c>
      <c r="E201" t="s">
        <v>109</v>
      </c>
      <c r="F201">
        <v>15</v>
      </c>
      <c r="G201">
        <v>0</v>
      </c>
      <c r="H201" t="s">
        <v>242</v>
      </c>
    </row>
    <row r="202" spans="1:8" x14ac:dyDescent="0.2">
      <c r="A202" t="s">
        <v>230</v>
      </c>
      <c r="B202" t="s">
        <v>109</v>
      </c>
      <c r="C202" t="s">
        <v>109</v>
      </c>
      <c r="D202" t="s">
        <v>109</v>
      </c>
      <c r="E202" t="s">
        <v>109</v>
      </c>
      <c r="F202">
        <v>15</v>
      </c>
      <c r="G202">
        <v>0</v>
      </c>
      <c r="H202" t="s">
        <v>242</v>
      </c>
    </row>
    <row r="203" spans="1:8" x14ac:dyDescent="0.2">
      <c r="A203" t="s">
        <v>230</v>
      </c>
      <c r="B203" t="s">
        <v>109</v>
      </c>
      <c r="C203" t="s">
        <v>109</v>
      </c>
      <c r="D203" t="s">
        <v>109</v>
      </c>
      <c r="E203" t="s">
        <v>109</v>
      </c>
      <c r="F203">
        <v>30</v>
      </c>
      <c r="G203">
        <v>0</v>
      </c>
      <c r="H203" t="s">
        <v>231</v>
      </c>
    </row>
    <row r="204" spans="1:8" x14ac:dyDescent="0.2">
      <c r="A204" t="s">
        <v>230</v>
      </c>
      <c r="B204" t="s">
        <v>109</v>
      </c>
      <c r="C204" t="s">
        <v>109</v>
      </c>
      <c r="D204" t="s">
        <v>109</v>
      </c>
      <c r="E204" t="s">
        <v>109</v>
      </c>
      <c r="F204">
        <v>15</v>
      </c>
      <c r="G204">
        <v>0</v>
      </c>
      <c r="H204" t="s">
        <v>232</v>
      </c>
    </row>
    <row r="205" spans="1:8" x14ac:dyDescent="0.2">
      <c r="A205" t="s">
        <v>230</v>
      </c>
      <c r="B205" t="s">
        <v>109</v>
      </c>
      <c r="C205" t="s">
        <v>109</v>
      </c>
      <c r="D205" t="s">
        <v>109</v>
      </c>
      <c r="E205" t="s">
        <v>109</v>
      </c>
      <c r="F205">
        <v>20</v>
      </c>
      <c r="G205">
        <v>0</v>
      </c>
      <c r="H205" t="s">
        <v>233</v>
      </c>
    </row>
    <row r="206" spans="1:8" x14ac:dyDescent="0.2">
      <c r="A206" t="s">
        <v>230</v>
      </c>
      <c r="B206" t="s">
        <v>109</v>
      </c>
      <c r="C206" t="s">
        <v>109</v>
      </c>
      <c r="D206" t="s">
        <v>109</v>
      </c>
      <c r="E206" t="s">
        <v>109</v>
      </c>
      <c r="F206">
        <v>15</v>
      </c>
      <c r="G206">
        <v>0</v>
      </c>
      <c r="H206" t="s">
        <v>233</v>
      </c>
    </row>
    <row r="207" spans="1:8" x14ac:dyDescent="0.2">
      <c r="A207" t="s">
        <v>230</v>
      </c>
      <c r="B207" t="s">
        <v>109</v>
      </c>
      <c r="C207" t="s">
        <v>109</v>
      </c>
      <c r="D207" t="s">
        <v>109</v>
      </c>
      <c r="E207" t="s">
        <v>109</v>
      </c>
      <c r="F207">
        <v>20</v>
      </c>
      <c r="G207">
        <v>0</v>
      </c>
      <c r="H207" t="s">
        <v>231</v>
      </c>
    </row>
    <row r="208" spans="1:8" x14ac:dyDescent="0.2">
      <c r="A208" t="s">
        <v>230</v>
      </c>
      <c r="B208" t="s">
        <v>109</v>
      </c>
      <c r="C208" t="s">
        <v>109</v>
      </c>
      <c r="D208" t="s">
        <v>109</v>
      </c>
      <c r="E208" t="s">
        <v>109</v>
      </c>
      <c r="F208">
        <v>20</v>
      </c>
      <c r="G208">
        <v>0</v>
      </c>
      <c r="H208" t="s">
        <v>241</v>
      </c>
    </row>
    <row r="209" spans="1:8" x14ac:dyDescent="0.2">
      <c r="A209" t="s">
        <v>230</v>
      </c>
      <c r="B209" t="s">
        <v>109</v>
      </c>
      <c r="C209" t="s">
        <v>109</v>
      </c>
      <c r="D209" t="s">
        <v>109</v>
      </c>
      <c r="E209" t="s">
        <v>109</v>
      </c>
      <c r="F209">
        <v>15</v>
      </c>
      <c r="G209">
        <v>0</v>
      </c>
      <c r="H209" t="s">
        <v>241</v>
      </c>
    </row>
    <row r="210" spans="1:8" x14ac:dyDescent="0.2">
      <c r="A210" t="s">
        <v>230</v>
      </c>
      <c r="B210" t="s">
        <v>109</v>
      </c>
      <c r="C210" t="s">
        <v>109</v>
      </c>
      <c r="D210" t="s">
        <v>109</v>
      </c>
      <c r="E210" t="s">
        <v>109</v>
      </c>
      <c r="F210">
        <v>15</v>
      </c>
      <c r="G210">
        <v>0</v>
      </c>
      <c r="H210" t="s">
        <v>231</v>
      </c>
    </row>
    <row r="211" spans="1:8" x14ac:dyDescent="0.2">
      <c r="A211" t="s">
        <v>230</v>
      </c>
      <c r="B211" t="s">
        <v>109</v>
      </c>
      <c r="C211" t="s">
        <v>109</v>
      </c>
      <c r="D211" t="s">
        <v>109</v>
      </c>
      <c r="E211" t="s">
        <v>109</v>
      </c>
      <c r="F211">
        <v>20</v>
      </c>
      <c r="G211">
        <v>0</v>
      </c>
      <c r="H211" t="s">
        <v>243</v>
      </c>
    </row>
    <row r="212" spans="1:8" x14ac:dyDescent="0.2">
      <c r="A212" t="s">
        <v>230</v>
      </c>
      <c r="B212" t="s">
        <v>109</v>
      </c>
      <c r="C212" t="s">
        <v>109</v>
      </c>
      <c r="D212" t="s">
        <v>109</v>
      </c>
      <c r="E212" t="s">
        <v>109</v>
      </c>
      <c r="F212">
        <v>15</v>
      </c>
      <c r="G212">
        <v>0</v>
      </c>
      <c r="H212" t="s">
        <v>243</v>
      </c>
    </row>
    <row r="213" spans="1:8" x14ac:dyDescent="0.2">
      <c r="A213" t="s">
        <v>230</v>
      </c>
      <c r="B213" t="s">
        <v>109</v>
      </c>
      <c r="C213" t="s">
        <v>109</v>
      </c>
      <c r="D213" t="s">
        <v>109</v>
      </c>
      <c r="E213" t="s">
        <v>109</v>
      </c>
      <c r="F213">
        <v>15</v>
      </c>
      <c r="G213">
        <v>0</v>
      </c>
      <c r="H213" t="s">
        <v>243</v>
      </c>
    </row>
    <row r="214" spans="1:8" x14ac:dyDescent="0.2">
      <c r="A214" t="s">
        <v>230</v>
      </c>
      <c r="B214" t="s">
        <v>109</v>
      </c>
      <c r="C214" t="s">
        <v>109</v>
      </c>
      <c r="D214" t="s">
        <v>109</v>
      </c>
      <c r="E214" t="s">
        <v>109</v>
      </c>
      <c r="F214">
        <v>15</v>
      </c>
      <c r="G214">
        <v>0</v>
      </c>
      <c r="H214" t="s">
        <v>243</v>
      </c>
    </row>
    <row r="215" spans="1:8" x14ac:dyDescent="0.2">
      <c r="A215" t="s">
        <v>230</v>
      </c>
      <c r="B215" t="s">
        <v>109</v>
      </c>
      <c r="C215" t="s">
        <v>109</v>
      </c>
      <c r="D215" t="s">
        <v>109</v>
      </c>
      <c r="E215" t="s">
        <v>109</v>
      </c>
      <c r="F215">
        <v>15</v>
      </c>
      <c r="G215">
        <v>0</v>
      </c>
      <c r="H215" t="s">
        <v>243</v>
      </c>
    </row>
    <row r="216" spans="1:8" x14ac:dyDescent="0.2">
      <c r="A216" t="s">
        <v>230</v>
      </c>
      <c r="B216" t="s">
        <v>244</v>
      </c>
      <c r="C216" t="s">
        <v>245</v>
      </c>
      <c r="D216" t="s">
        <v>246</v>
      </c>
      <c r="E216" t="s">
        <v>247</v>
      </c>
      <c r="F216">
        <v>15</v>
      </c>
      <c r="G216">
        <v>0</v>
      </c>
      <c r="H216" t="s">
        <v>243</v>
      </c>
    </row>
    <row r="217" spans="1:8" x14ac:dyDescent="0.2">
      <c r="A217" t="s">
        <v>230</v>
      </c>
      <c r="B217" t="s">
        <v>109</v>
      </c>
      <c r="C217" t="s">
        <v>109</v>
      </c>
      <c r="D217" t="s">
        <v>109</v>
      </c>
      <c r="E217" t="s">
        <v>109</v>
      </c>
      <c r="F217">
        <v>15</v>
      </c>
      <c r="G217">
        <v>0</v>
      </c>
      <c r="H217" t="s">
        <v>233</v>
      </c>
    </row>
    <row r="218" spans="1:8" x14ac:dyDescent="0.2">
      <c r="A218" t="s">
        <v>230</v>
      </c>
      <c r="B218" t="s">
        <v>109</v>
      </c>
      <c r="C218" t="s">
        <v>109</v>
      </c>
      <c r="D218" t="s">
        <v>109</v>
      </c>
      <c r="E218" t="s">
        <v>109</v>
      </c>
      <c r="F218">
        <v>20</v>
      </c>
      <c r="G218">
        <v>0</v>
      </c>
      <c r="H218" t="s">
        <v>231</v>
      </c>
    </row>
    <row r="219" spans="1:8" x14ac:dyDescent="0.2">
      <c r="A219" t="s">
        <v>230</v>
      </c>
      <c r="B219" t="s">
        <v>109</v>
      </c>
      <c r="C219" t="s">
        <v>109</v>
      </c>
      <c r="D219" t="s">
        <v>109</v>
      </c>
      <c r="E219" t="s">
        <v>109</v>
      </c>
      <c r="F219">
        <v>15</v>
      </c>
      <c r="G219">
        <v>0</v>
      </c>
      <c r="H219" t="s">
        <v>241</v>
      </c>
    </row>
    <row r="220" spans="1:8" x14ac:dyDescent="0.2">
      <c r="A220" t="s">
        <v>230</v>
      </c>
      <c r="B220" t="s">
        <v>109</v>
      </c>
      <c r="C220" t="s">
        <v>109</v>
      </c>
      <c r="D220" t="s">
        <v>109</v>
      </c>
      <c r="E220" t="s">
        <v>109</v>
      </c>
      <c r="F220">
        <v>15</v>
      </c>
      <c r="G220">
        <v>0</v>
      </c>
      <c r="H220" t="s">
        <v>243</v>
      </c>
    </row>
    <row r="221" spans="1:8" x14ac:dyDescent="0.2">
      <c r="A221" t="s">
        <v>230</v>
      </c>
      <c r="B221" t="s">
        <v>109</v>
      </c>
      <c r="C221" t="s">
        <v>109</v>
      </c>
      <c r="D221" t="s">
        <v>109</v>
      </c>
      <c r="E221" t="s">
        <v>109</v>
      </c>
      <c r="F221">
        <v>15</v>
      </c>
      <c r="G221">
        <v>0</v>
      </c>
      <c r="H221" t="s">
        <v>241</v>
      </c>
    </row>
    <row r="222" spans="1:8" x14ac:dyDescent="0.2">
      <c r="A222" t="s">
        <v>230</v>
      </c>
      <c r="B222" t="s">
        <v>109</v>
      </c>
      <c r="C222" t="s">
        <v>109</v>
      </c>
      <c r="D222" t="s">
        <v>109</v>
      </c>
      <c r="E222" t="s">
        <v>109</v>
      </c>
      <c r="F222">
        <v>15</v>
      </c>
      <c r="G222">
        <v>0</v>
      </c>
      <c r="H222" t="s">
        <v>241</v>
      </c>
    </row>
    <row r="223" spans="1:8" x14ac:dyDescent="0.2">
      <c r="A223" t="s">
        <v>248</v>
      </c>
      <c r="B223" t="s">
        <v>109</v>
      </c>
      <c r="C223" t="s">
        <v>109</v>
      </c>
      <c r="D223" t="s">
        <v>109</v>
      </c>
      <c r="E223" t="s">
        <v>109</v>
      </c>
      <c r="F223">
        <v>15</v>
      </c>
      <c r="G223">
        <v>0</v>
      </c>
      <c r="H223" t="s">
        <v>233</v>
      </c>
    </row>
    <row r="224" spans="1:8" x14ac:dyDescent="0.2">
      <c r="A224" t="s">
        <v>248</v>
      </c>
      <c r="B224" t="s">
        <v>109</v>
      </c>
      <c r="C224" t="s">
        <v>109</v>
      </c>
      <c r="D224" t="s">
        <v>109</v>
      </c>
      <c r="E224" t="s">
        <v>109</v>
      </c>
      <c r="F224">
        <v>15</v>
      </c>
      <c r="G224">
        <v>0</v>
      </c>
      <c r="H224" t="s">
        <v>243</v>
      </c>
    </row>
    <row r="225" spans="1:8" x14ac:dyDescent="0.2">
      <c r="A225" t="s">
        <v>248</v>
      </c>
      <c r="B225" t="s">
        <v>109</v>
      </c>
      <c r="C225" t="s">
        <v>109</v>
      </c>
      <c r="D225" t="s">
        <v>109</v>
      </c>
      <c r="E225" t="s">
        <v>109</v>
      </c>
      <c r="F225">
        <v>20</v>
      </c>
      <c r="G225">
        <v>0</v>
      </c>
      <c r="H225" t="s">
        <v>233</v>
      </c>
    </row>
    <row r="226" spans="1:8" x14ac:dyDescent="0.2">
      <c r="A226" t="s">
        <v>248</v>
      </c>
      <c r="B226" t="s">
        <v>109</v>
      </c>
      <c r="C226" t="s">
        <v>109</v>
      </c>
      <c r="D226" t="s">
        <v>109</v>
      </c>
      <c r="E226" t="s">
        <v>109</v>
      </c>
      <c r="F226">
        <v>15</v>
      </c>
      <c r="G226">
        <v>0</v>
      </c>
      <c r="H226" t="s">
        <v>243</v>
      </c>
    </row>
    <row r="227" spans="1:8" x14ac:dyDescent="0.2">
      <c r="A227" t="s">
        <v>248</v>
      </c>
      <c r="B227" t="s">
        <v>109</v>
      </c>
      <c r="C227" t="s">
        <v>109</v>
      </c>
      <c r="D227" t="s">
        <v>109</v>
      </c>
      <c r="E227" t="s">
        <v>109</v>
      </c>
      <c r="F227">
        <v>15</v>
      </c>
      <c r="G227">
        <v>0</v>
      </c>
      <c r="H227" t="s">
        <v>233</v>
      </c>
    </row>
    <row r="228" spans="1:8" x14ac:dyDescent="0.2">
      <c r="A228" t="s">
        <v>248</v>
      </c>
      <c r="B228" t="s">
        <v>109</v>
      </c>
      <c r="C228" t="s">
        <v>109</v>
      </c>
      <c r="D228" t="s">
        <v>109</v>
      </c>
      <c r="E228" t="s">
        <v>109</v>
      </c>
      <c r="F228">
        <v>15</v>
      </c>
      <c r="G228">
        <v>0</v>
      </c>
      <c r="H228" t="s">
        <v>243</v>
      </c>
    </row>
    <row r="229" spans="1:8" x14ac:dyDescent="0.2">
      <c r="A229" t="s">
        <v>248</v>
      </c>
      <c r="B229" t="s">
        <v>109</v>
      </c>
      <c r="C229" t="s">
        <v>109</v>
      </c>
      <c r="D229" t="s">
        <v>109</v>
      </c>
      <c r="E229" t="s">
        <v>109</v>
      </c>
      <c r="F229">
        <v>15</v>
      </c>
      <c r="G229">
        <v>0</v>
      </c>
      <c r="H229" t="s">
        <v>243</v>
      </c>
    </row>
    <row r="230" spans="1:8" x14ac:dyDescent="0.2">
      <c r="A230" t="s">
        <v>248</v>
      </c>
      <c r="B230" t="s">
        <v>109</v>
      </c>
      <c r="C230" t="s">
        <v>109</v>
      </c>
      <c r="D230" t="s">
        <v>109</v>
      </c>
      <c r="E230" t="s">
        <v>109</v>
      </c>
      <c r="F230">
        <v>15</v>
      </c>
      <c r="G230">
        <v>0</v>
      </c>
      <c r="H230" t="s">
        <v>233</v>
      </c>
    </row>
    <row r="231" spans="1:8" x14ac:dyDescent="0.2">
      <c r="A231" t="s">
        <v>248</v>
      </c>
      <c r="B231" t="s">
        <v>109</v>
      </c>
      <c r="C231" t="s">
        <v>109</v>
      </c>
      <c r="D231" t="s">
        <v>109</v>
      </c>
      <c r="E231" t="s">
        <v>109</v>
      </c>
      <c r="F231">
        <v>20</v>
      </c>
      <c r="G231">
        <v>0</v>
      </c>
      <c r="H231" t="s">
        <v>243</v>
      </c>
    </row>
    <row r="232" spans="1:8" x14ac:dyDescent="0.2">
      <c r="A232" t="s">
        <v>248</v>
      </c>
      <c r="B232" t="s">
        <v>109</v>
      </c>
      <c r="C232" t="s">
        <v>109</v>
      </c>
      <c r="D232" t="s">
        <v>109</v>
      </c>
      <c r="E232" t="s">
        <v>109</v>
      </c>
      <c r="F232">
        <v>5</v>
      </c>
      <c r="G232">
        <v>0</v>
      </c>
      <c r="H232" t="s">
        <v>243</v>
      </c>
    </row>
    <row r="233" spans="1:8" x14ac:dyDescent="0.2">
      <c r="A233" t="s">
        <v>248</v>
      </c>
      <c r="B233" t="s">
        <v>109</v>
      </c>
      <c r="C233" t="s">
        <v>109</v>
      </c>
      <c r="D233" t="s">
        <v>109</v>
      </c>
      <c r="E233" t="s">
        <v>109</v>
      </c>
      <c r="F233">
        <v>5</v>
      </c>
      <c r="G233">
        <v>0</v>
      </c>
      <c r="H233" t="s">
        <v>241</v>
      </c>
    </row>
    <row r="234" spans="1:8" x14ac:dyDescent="0.2">
      <c r="A234" t="s">
        <v>248</v>
      </c>
      <c r="B234" t="s">
        <v>109</v>
      </c>
      <c r="C234" t="s">
        <v>109</v>
      </c>
      <c r="D234" t="s">
        <v>109</v>
      </c>
      <c r="E234" t="s">
        <v>109</v>
      </c>
      <c r="F234">
        <v>30</v>
      </c>
      <c r="G234">
        <v>0</v>
      </c>
      <c r="H234" t="s">
        <v>242</v>
      </c>
    </row>
    <row r="235" spans="1:8" x14ac:dyDescent="0.2">
      <c r="A235" t="s">
        <v>248</v>
      </c>
      <c r="B235" t="s">
        <v>109</v>
      </c>
      <c r="C235" t="s">
        <v>109</v>
      </c>
      <c r="D235" t="s">
        <v>109</v>
      </c>
      <c r="E235" t="s">
        <v>109</v>
      </c>
      <c r="F235">
        <v>15</v>
      </c>
      <c r="G235">
        <v>0</v>
      </c>
      <c r="H235" t="s">
        <v>233</v>
      </c>
    </row>
    <row r="236" spans="1:8" x14ac:dyDescent="0.2">
      <c r="A236" t="s">
        <v>248</v>
      </c>
      <c r="B236" t="s">
        <v>109</v>
      </c>
      <c r="C236" t="s">
        <v>109</v>
      </c>
      <c r="D236" t="s">
        <v>109</v>
      </c>
      <c r="E236" t="s">
        <v>109</v>
      </c>
      <c r="F236">
        <v>15</v>
      </c>
      <c r="G236">
        <v>0</v>
      </c>
      <c r="H236" t="s">
        <v>233</v>
      </c>
    </row>
    <row r="237" spans="1:8" x14ac:dyDescent="0.2">
      <c r="A237" t="s">
        <v>248</v>
      </c>
      <c r="B237" t="s">
        <v>109</v>
      </c>
      <c r="C237" t="s">
        <v>109</v>
      </c>
      <c r="D237" t="s">
        <v>109</v>
      </c>
      <c r="E237" t="s">
        <v>109</v>
      </c>
      <c r="F237">
        <v>15</v>
      </c>
      <c r="G237">
        <v>0</v>
      </c>
      <c r="H237" t="s">
        <v>243</v>
      </c>
    </row>
    <row r="238" spans="1:8" x14ac:dyDescent="0.2">
      <c r="A238" t="s">
        <v>248</v>
      </c>
      <c r="B238" t="s">
        <v>109</v>
      </c>
      <c r="C238" t="s">
        <v>109</v>
      </c>
      <c r="D238" t="s">
        <v>109</v>
      </c>
      <c r="E238" t="s">
        <v>109</v>
      </c>
      <c r="F238">
        <v>15</v>
      </c>
      <c r="G238">
        <v>0</v>
      </c>
      <c r="H238" t="s">
        <v>241</v>
      </c>
    </row>
    <row r="239" spans="1:8" x14ac:dyDescent="0.2">
      <c r="A239" t="s">
        <v>248</v>
      </c>
      <c r="B239" t="s">
        <v>109</v>
      </c>
      <c r="C239" t="s">
        <v>109</v>
      </c>
      <c r="D239" t="s">
        <v>109</v>
      </c>
      <c r="E239" t="s">
        <v>109</v>
      </c>
      <c r="F239">
        <v>15</v>
      </c>
      <c r="G239">
        <v>0</v>
      </c>
      <c r="H239" t="s">
        <v>233</v>
      </c>
    </row>
    <row r="240" spans="1:8" x14ac:dyDescent="0.2">
      <c r="A240" t="s">
        <v>249</v>
      </c>
      <c r="B240" t="s">
        <v>109</v>
      </c>
      <c r="C240" t="s">
        <v>109</v>
      </c>
      <c r="D240" t="s">
        <v>109</v>
      </c>
      <c r="E240" t="s">
        <v>109</v>
      </c>
      <c r="F240">
        <v>25</v>
      </c>
      <c r="G240">
        <v>0</v>
      </c>
      <c r="H240" t="s">
        <v>231</v>
      </c>
    </row>
    <row r="241" spans="1:8" x14ac:dyDescent="0.2">
      <c r="A241" t="s">
        <v>249</v>
      </c>
      <c r="B241" t="s">
        <v>109</v>
      </c>
      <c r="C241" t="s">
        <v>109</v>
      </c>
      <c r="D241" t="s">
        <v>109</v>
      </c>
      <c r="E241" t="s">
        <v>109</v>
      </c>
      <c r="F241">
        <v>20</v>
      </c>
      <c r="G241">
        <v>0</v>
      </c>
      <c r="H241" t="s">
        <v>242</v>
      </c>
    </row>
    <row r="242" spans="1:8" x14ac:dyDescent="0.2">
      <c r="A242" t="s">
        <v>249</v>
      </c>
      <c r="B242" t="s">
        <v>109</v>
      </c>
      <c r="C242" t="s">
        <v>109</v>
      </c>
      <c r="D242" t="s">
        <v>109</v>
      </c>
      <c r="E242" t="s">
        <v>109</v>
      </c>
      <c r="F242">
        <v>10</v>
      </c>
      <c r="G242">
        <v>0</v>
      </c>
      <c r="H242" t="s">
        <v>241</v>
      </c>
    </row>
    <row r="243" spans="1:8" x14ac:dyDescent="0.2">
      <c r="A243" t="s">
        <v>249</v>
      </c>
      <c r="B243" t="s">
        <v>109</v>
      </c>
      <c r="C243" t="s">
        <v>109</v>
      </c>
      <c r="D243" t="s">
        <v>109</v>
      </c>
      <c r="E243" t="s">
        <v>109</v>
      </c>
      <c r="F243">
        <v>10</v>
      </c>
      <c r="G243">
        <v>0</v>
      </c>
      <c r="H243" t="s">
        <v>243</v>
      </c>
    </row>
    <row r="244" spans="1:8" x14ac:dyDescent="0.2">
      <c r="A244" t="s">
        <v>249</v>
      </c>
      <c r="B244" t="s">
        <v>109</v>
      </c>
      <c r="C244" t="s">
        <v>109</v>
      </c>
      <c r="D244" t="s">
        <v>109</v>
      </c>
      <c r="E244" t="s">
        <v>109</v>
      </c>
      <c r="F244">
        <v>15</v>
      </c>
      <c r="G244">
        <v>0</v>
      </c>
      <c r="H244" t="s">
        <v>243</v>
      </c>
    </row>
    <row r="245" spans="1:8" x14ac:dyDescent="0.2">
      <c r="A245" t="s">
        <v>250</v>
      </c>
      <c r="B245" t="s">
        <v>109</v>
      </c>
      <c r="C245" t="s">
        <v>109</v>
      </c>
      <c r="D245" t="s">
        <v>109</v>
      </c>
      <c r="E245" t="s">
        <v>109</v>
      </c>
      <c r="F245">
        <v>15</v>
      </c>
      <c r="G245">
        <v>0</v>
      </c>
      <c r="H245" t="s">
        <v>242</v>
      </c>
    </row>
    <row r="246" spans="1:8" x14ac:dyDescent="0.2">
      <c r="A246" t="s">
        <v>250</v>
      </c>
      <c r="B246" t="s">
        <v>109</v>
      </c>
      <c r="C246" t="s">
        <v>109</v>
      </c>
      <c r="D246" t="s">
        <v>109</v>
      </c>
      <c r="E246" t="s">
        <v>109</v>
      </c>
      <c r="F246">
        <v>15</v>
      </c>
      <c r="G246">
        <v>0</v>
      </c>
      <c r="H246" t="s">
        <v>232</v>
      </c>
    </row>
    <row r="247" spans="1:8" x14ac:dyDescent="0.2">
      <c r="A247" t="s">
        <v>250</v>
      </c>
      <c r="B247" t="s">
        <v>109</v>
      </c>
      <c r="C247" t="s">
        <v>109</v>
      </c>
      <c r="D247" t="s">
        <v>109</v>
      </c>
      <c r="E247" t="s">
        <v>109</v>
      </c>
      <c r="F247">
        <v>15</v>
      </c>
      <c r="G247">
        <v>0</v>
      </c>
      <c r="H247" t="s">
        <v>242</v>
      </c>
    </row>
    <row r="248" spans="1:8" x14ac:dyDescent="0.2">
      <c r="A248" t="s">
        <v>251</v>
      </c>
      <c r="B248" t="s">
        <v>109</v>
      </c>
      <c r="C248" t="s">
        <v>109</v>
      </c>
      <c r="D248" t="s">
        <v>109</v>
      </c>
      <c r="E248" t="s">
        <v>109</v>
      </c>
      <c r="F248">
        <v>15</v>
      </c>
      <c r="G248">
        <v>0</v>
      </c>
      <c r="H248" t="s">
        <v>242</v>
      </c>
    </row>
    <row r="249" spans="1:8" x14ac:dyDescent="0.2">
      <c r="A249" t="s">
        <v>251</v>
      </c>
      <c r="B249" t="s">
        <v>109</v>
      </c>
      <c r="C249" t="s">
        <v>109</v>
      </c>
      <c r="D249" t="s">
        <v>109</v>
      </c>
      <c r="E249" t="s">
        <v>109</v>
      </c>
      <c r="F249">
        <v>12</v>
      </c>
      <c r="G249">
        <v>0</v>
      </c>
      <c r="H249" t="s">
        <v>233</v>
      </c>
    </row>
    <row r="250" spans="1:8" x14ac:dyDescent="0.2">
      <c r="A250" t="s">
        <v>251</v>
      </c>
      <c r="B250" t="s">
        <v>109</v>
      </c>
      <c r="C250" t="s">
        <v>109</v>
      </c>
      <c r="D250" t="s">
        <v>109</v>
      </c>
      <c r="E250" t="s">
        <v>109</v>
      </c>
      <c r="F250">
        <v>12</v>
      </c>
      <c r="G250">
        <v>0</v>
      </c>
      <c r="H250" t="s">
        <v>241</v>
      </c>
    </row>
    <row r="251" spans="1:8" x14ac:dyDescent="0.2">
      <c r="A251" t="s">
        <v>251</v>
      </c>
      <c r="B251" t="s">
        <v>252</v>
      </c>
      <c r="C251" t="s">
        <v>253</v>
      </c>
      <c r="D251" t="s">
        <v>254</v>
      </c>
      <c r="E251" t="s">
        <v>255</v>
      </c>
      <c r="F251">
        <v>25</v>
      </c>
      <c r="G251">
        <v>0</v>
      </c>
      <c r="H251" t="s">
        <v>231</v>
      </c>
    </row>
    <row r="252" spans="1:8" x14ac:dyDescent="0.2">
      <c r="A252" t="s">
        <v>256</v>
      </c>
      <c r="B252" t="s">
        <v>109</v>
      </c>
      <c r="C252" t="s">
        <v>109</v>
      </c>
      <c r="D252" t="s">
        <v>109</v>
      </c>
      <c r="E252" t="s">
        <v>109</v>
      </c>
      <c r="F252">
        <v>15</v>
      </c>
      <c r="G252">
        <v>0</v>
      </c>
      <c r="H252" t="s">
        <v>242</v>
      </c>
    </row>
    <row r="253" spans="1:8" x14ac:dyDescent="0.2">
      <c r="A253" t="s">
        <v>256</v>
      </c>
      <c r="B253" t="s">
        <v>109</v>
      </c>
      <c r="C253" t="s">
        <v>109</v>
      </c>
      <c r="D253" t="s">
        <v>109</v>
      </c>
      <c r="E253" t="s">
        <v>109</v>
      </c>
      <c r="F253">
        <v>15</v>
      </c>
      <c r="G253">
        <v>0</v>
      </c>
      <c r="H253" t="s">
        <v>241</v>
      </c>
    </row>
    <row r="254" spans="1:8" x14ac:dyDescent="0.2">
      <c r="A254" t="s">
        <v>256</v>
      </c>
      <c r="B254" t="s">
        <v>109</v>
      </c>
      <c r="C254" t="s">
        <v>109</v>
      </c>
      <c r="D254" t="s">
        <v>109</v>
      </c>
      <c r="E254" t="s">
        <v>109</v>
      </c>
      <c r="F254">
        <v>15</v>
      </c>
      <c r="G254">
        <v>0</v>
      </c>
      <c r="H254" t="s">
        <v>241</v>
      </c>
    </row>
    <row r="255" spans="1:8" x14ac:dyDescent="0.2">
      <c r="A255" t="s">
        <v>256</v>
      </c>
      <c r="B255" t="s">
        <v>109</v>
      </c>
      <c r="C255" t="s">
        <v>109</v>
      </c>
      <c r="D255" t="s">
        <v>109</v>
      </c>
      <c r="E255" t="s">
        <v>109</v>
      </c>
      <c r="F255">
        <v>20</v>
      </c>
      <c r="G255">
        <v>0</v>
      </c>
      <c r="H255" t="s">
        <v>257</v>
      </c>
    </row>
    <row r="256" spans="1:8" x14ac:dyDescent="0.2">
      <c r="A256" t="s">
        <v>256</v>
      </c>
      <c r="B256" t="s">
        <v>109</v>
      </c>
      <c r="C256" t="s">
        <v>109</v>
      </c>
      <c r="D256" t="s">
        <v>109</v>
      </c>
      <c r="E256" t="s">
        <v>109</v>
      </c>
      <c r="F256">
        <v>10</v>
      </c>
      <c r="G256">
        <v>0</v>
      </c>
      <c r="H256" t="s">
        <v>257</v>
      </c>
    </row>
    <row r="257" spans="1:8" x14ac:dyDescent="0.2">
      <c r="A257" t="s">
        <v>258</v>
      </c>
      <c r="B257" t="s">
        <v>109</v>
      </c>
      <c r="C257" t="s">
        <v>109</v>
      </c>
      <c r="D257" t="s">
        <v>109</v>
      </c>
      <c r="E257" t="s">
        <v>109</v>
      </c>
      <c r="F257">
        <v>10</v>
      </c>
      <c r="G257">
        <v>0</v>
      </c>
      <c r="H257" t="s">
        <v>241</v>
      </c>
    </row>
    <row r="258" spans="1:8" x14ac:dyDescent="0.2">
      <c r="A258" t="s">
        <v>258</v>
      </c>
      <c r="B258" t="s">
        <v>109</v>
      </c>
      <c r="C258" t="s">
        <v>109</v>
      </c>
      <c r="D258" t="s">
        <v>109</v>
      </c>
      <c r="E258" t="s">
        <v>109</v>
      </c>
      <c r="F258">
        <v>10</v>
      </c>
      <c r="G258">
        <v>0</v>
      </c>
      <c r="H258" t="s">
        <v>231</v>
      </c>
    </row>
    <row r="259" spans="1:8" x14ac:dyDescent="0.2">
      <c r="A259" t="s">
        <v>258</v>
      </c>
      <c r="B259" t="s">
        <v>109</v>
      </c>
      <c r="C259" t="s">
        <v>109</v>
      </c>
      <c r="D259" t="s">
        <v>109</v>
      </c>
      <c r="E259" t="s">
        <v>109</v>
      </c>
      <c r="F259">
        <v>15</v>
      </c>
      <c r="G259">
        <v>0</v>
      </c>
      <c r="H259" t="s">
        <v>233</v>
      </c>
    </row>
    <row r="260" spans="1:8" x14ac:dyDescent="0.2">
      <c r="A260" t="s">
        <v>258</v>
      </c>
      <c r="B260" t="s">
        <v>109</v>
      </c>
      <c r="C260" t="s">
        <v>109</v>
      </c>
      <c r="D260" t="s">
        <v>109</v>
      </c>
      <c r="E260" t="s">
        <v>109</v>
      </c>
      <c r="F260">
        <v>15</v>
      </c>
      <c r="G260">
        <v>0</v>
      </c>
      <c r="H260" t="s">
        <v>241</v>
      </c>
    </row>
    <row r="261" spans="1:8" x14ac:dyDescent="0.2">
      <c r="A261" t="s">
        <v>258</v>
      </c>
      <c r="B261" t="s">
        <v>109</v>
      </c>
      <c r="C261" t="s">
        <v>109</v>
      </c>
      <c r="D261" t="s">
        <v>109</v>
      </c>
      <c r="E261" t="s">
        <v>109</v>
      </c>
      <c r="F261">
        <v>15</v>
      </c>
      <c r="G261">
        <v>0</v>
      </c>
      <c r="H261" t="s">
        <v>242</v>
      </c>
    </row>
    <row r="262" spans="1:8" x14ac:dyDescent="0.2">
      <c r="A262" t="s">
        <v>258</v>
      </c>
      <c r="B262" t="s">
        <v>109</v>
      </c>
      <c r="C262" t="s">
        <v>109</v>
      </c>
      <c r="D262" t="s">
        <v>109</v>
      </c>
      <c r="E262" t="s">
        <v>109</v>
      </c>
      <c r="F262">
        <v>15</v>
      </c>
      <c r="G262">
        <v>0</v>
      </c>
      <c r="H262" t="s">
        <v>241</v>
      </c>
    </row>
    <row r="263" spans="1:8" x14ac:dyDescent="0.2">
      <c r="A263" t="s">
        <v>258</v>
      </c>
      <c r="B263" t="s">
        <v>109</v>
      </c>
      <c r="C263" t="s">
        <v>109</v>
      </c>
      <c r="D263" t="s">
        <v>109</v>
      </c>
      <c r="E263" t="s">
        <v>109</v>
      </c>
      <c r="F263">
        <v>15</v>
      </c>
      <c r="G263">
        <v>0</v>
      </c>
      <c r="H263" t="s">
        <v>231</v>
      </c>
    </row>
    <row r="264" spans="1:8" x14ac:dyDescent="0.2">
      <c r="A264" t="s">
        <v>258</v>
      </c>
      <c r="B264" t="s">
        <v>109</v>
      </c>
      <c r="C264" t="s">
        <v>109</v>
      </c>
      <c r="D264" t="s">
        <v>109</v>
      </c>
      <c r="E264" t="s">
        <v>109</v>
      </c>
      <c r="F264">
        <v>20</v>
      </c>
      <c r="G264">
        <v>0</v>
      </c>
      <c r="H264" t="s">
        <v>231</v>
      </c>
    </row>
    <row r="265" spans="1:8" x14ac:dyDescent="0.2">
      <c r="A265" t="s">
        <v>258</v>
      </c>
      <c r="B265" t="s">
        <v>109</v>
      </c>
      <c r="C265" t="s">
        <v>109</v>
      </c>
      <c r="D265" t="s">
        <v>109</v>
      </c>
      <c r="E265" t="s">
        <v>109</v>
      </c>
      <c r="F265">
        <v>20</v>
      </c>
      <c r="G265">
        <v>0</v>
      </c>
      <c r="H265" t="s">
        <v>231</v>
      </c>
    </row>
    <row r="266" spans="1:8" x14ac:dyDescent="0.2">
      <c r="A266" t="s">
        <v>258</v>
      </c>
      <c r="B266" t="s">
        <v>109</v>
      </c>
      <c r="C266" t="s">
        <v>109</v>
      </c>
      <c r="D266" t="s">
        <v>109</v>
      </c>
      <c r="E266" t="s">
        <v>109</v>
      </c>
      <c r="F266">
        <v>12</v>
      </c>
      <c r="G266">
        <v>0</v>
      </c>
      <c r="H266" t="s">
        <v>232</v>
      </c>
    </row>
    <row r="267" spans="1:8" x14ac:dyDescent="0.2">
      <c r="A267" t="s">
        <v>258</v>
      </c>
      <c r="B267" t="s">
        <v>109</v>
      </c>
      <c r="C267" t="s">
        <v>109</v>
      </c>
      <c r="D267" t="s">
        <v>109</v>
      </c>
      <c r="E267" t="s">
        <v>109</v>
      </c>
      <c r="F267">
        <v>15</v>
      </c>
      <c r="G267">
        <v>0</v>
      </c>
      <c r="H267" t="s">
        <v>232</v>
      </c>
    </row>
    <row r="268" spans="1:8" x14ac:dyDescent="0.2">
      <c r="A268" t="s">
        <v>258</v>
      </c>
      <c r="B268" t="s">
        <v>109</v>
      </c>
      <c r="C268" t="s">
        <v>109</v>
      </c>
      <c r="D268" t="s">
        <v>109</v>
      </c>
      <c r="E268" t="s">
        <v>109</v>
      </c>
      <c r="F268">
        <v>15</v>
      </c>
      <c r="G268">
        <v>0</v>
      </c>
      <c r="H268" t="s">
        <v>232</v>
      </c>
    </row>
    <row r="269" spans="1:8" x14ac:dyDescent="0.2">
      <c r="A269" t="s">
        <v>258</v>
      </c>
      <c r="B269" t="s">
        <v>109</v>
      </c>
      <c r="C269" t="s">
        <v>109</v>
      </c>
      <c r="D269" t="s">
        <v>109</v>
      </c>
      <c r="E269" t="s">
        <v>109</v>
      </c>
      <c r="F269">
        <v>15</v>
      </c>
      <c r="G269">
        <v>0</v>
      </c>
      <c r="H269" t="s">
        <v>232</v>
      </c>
    </row>
    <row r="270" spans="1:8" x14ac:dyDescent="0.2">
      <c r="A270" t="s">
        <v>258</v>
      </c>
      <c r="B270" t="s">
        <v>109</v>
      </c>
      <c r="C270" t="s">
        <v>109</v>
      </c>
      <c r="D270" t="s">
        <v>109</v>
      </c>
      <c r="E270" t="s">
        <v>109</v>
      </c>
      <c r="F270">
        <v>12</v>
      </c>
      <c r="G270">
        <v>0</v>
      </c>
      <c r="H270" t="s">
        <v>232</v>
      </c>
    </row>
    <row r="271" spans="1:8" x14ac:dyDescent="0.2">
      <c r="A271" t="s">
        <v>258</v>
      </c>
      <c r="B271" t="s">
        <v>109</v>
      </c>
      <c r="C271" t="s">
        <v>109</v>
      </c>
      <c r="D271" t="s">
        <v>109</v>
      </c>
      <c r="E271" t="s">
        <v>109</v>
      </c>
      <c r="F271">
        <v>25</v>
      </c>
      <c r="G271">
        <v>0</v>
      </c>
      <c r="H271" t="s">
        <v>232</v>
      </c>
    </row>
    <row r="272" spans="1:8" x14ac:dyDescent="0.2">
      <c r="A272" t="s">
        <v>258</v>
      </c>
      <c r="B272" t="s">
        <v>109</v>
      </c>
      <c r="C272" t="s">
        <v>109</v>
      </c>
      <c r="D272" t="s">
        <v>109</v>
      </c>
      <c r="E272" t="s">
        <v>109</v>
      </c>
      <c r="F272">
        <v>20</v>
      </c>
      <c r="G272">
        <v>0</v>
      </c>
      <c r="H272" t="s">
        <v>232</v>
      </c>
    </row>
    <row r="273" spans="1:8" x14ac:dyDescent="0.2">
      <c r="A273" t="s">
        <v>258</v>
      </c>
      <c r="B273" t="s">
        <v>109</v>
      </c>
      <c r="C273" t="s">
        <v>109</v>
      </c>
      <c r="D273" t="s">
        <v>109</v>
      </c>
      <c r="E273" t="s">
        <v>109</v>
      </c>
      <c r="F273">
        <v>12</v>
      </c>
      <c r="G273">
        <v>0</v>
      </c>
      <c r="H273" t="s">
        <v>232</v>
      </c>
    </row>
    <row r="274" spans="1:8" x14ac:dyDescent="0.2">
      <c r="A274" t="s">
        <v>258</v>
      </c>
      <c r="B274" t="s">
        <v>109</v>
      </c>
      <c r="C274" t="s">
        <v>109</v>
      </c>
      <c r="D274" t="s">
        <v>109</v>
      </c>
      <c r="E274" t="s">
        <v>109</v>
      </c>
      <c r="F274">
        <v>12</v>
      </c>
      <c r="G274">
        <v>0</v>
      </c>
      <c r="H274" t="s">
        <v>233</v>
      </c>
    </row>
    <row r="275" spans="1:8" x14ac:dyDescent="0.2">
      <c r="A275" t="s">
        <v>258</v>
      </c>
      <c r="B275" t="s">
        <v>109</v>
      </c>
      <c r="C275" t="s">
        <v>109</v>
      </c>
      <c r="D275" t="s">
        <v>109</v>
      </c>
      <c r="E275" t="s">
        <v>109</v>
      </c>
      <c r="F275">
        <v>15</v>
      </c>
      <c r="G275">
        <v>0</v>
      </c>
      <c r="H275" t="s">
        <v>232</v>
      </c>
    </row>
    <row r="276" spans="1:8" x14ac:dyDescent="0.2">
      <c r="A276" t="s">
        <v>258</v>
      </c>
      <c r="B276" t="s">
        <v>237</v>
      </c>
      <c r="C276" t="s">
        <v>259</v>
      </c>
      <c r="D276" t="s">
        <v>260</v>
      </c>
      <c r="E276" t="s">
        <v>261</v>
      </c>
      <c r="F276">
        <v>15</v>
      </c>
      <c r="G276">
        <v>0</v>
      </c>
      <c r="H276" t="s">
        <v>242</v>
      </c>
    </row>
    <row r="277" spans="1:8" x14ac:dyDescent="0.2">
      <c r="A277" t="s">
        <v>258</v>
      </c>
      <c r="B277" t="s">
        <v>109</v>
      </c>
      <c r="C277" t="s">
        <v>109</v>
      </c>
      <c r="D277" t="s">
        <v>109</v>
      </c>
      <c r="E277" t="s">
        <v>109</v>
      </c>
      <c r="F277">
        <v>15</v>
      </c>
      <c r="G277">
        <v>0</v>
      </c>
      <c r="H277" t="s">
        <v>232</v>
      </c>
    </row>
    <row r="278" spans="1:8" x14ac:dyDescent="0.2">
      <c r="A278" t="s">
        <v>258</v>
      </c>
      <c r="B278" t="s">
        <v>109</v>
      </c>
      <c r="C278" t="s">
        <v>109</v>
      </c>
      <c r="D278" t="s">
        <v>109</v>
      </c>
      <c r="E278" t="s">
        <v>109</v>
      </c>
      <c r="F278">
        <v>15</v>
      </c>
      <c r="G278">
        <v>0</v>
      </c>
      <c r="H278" t="s">
        <v>232</v>
      </c>
    </row>
    <row r="279" spans="1:8" x14ac:dyDescent="0.2">
      <c r="A279" t="s">
        <v>258</v>
      </c>
      <c r="B279" t="s">
        <v>109</v>
      </c>
      <c r="C279" t="s">
        <v>109</v>
      </c>
      <c r="D279" t="s">
        <v>109</v>
      </c>
      <c r="E279" t="s">
        <v>109</v>
      </c>
      <c r="F279">
        <v>15</v>
      </c>
      <c r="G279">
        <v>0</v>
      </c>
      <c r="H279" t="s">
        <v>242</v>
      </c>
    </row>
    <row r="280" spans="1:8" x14ac:dyDescent="0.2">
      <c r="A280" t="s">
        <v>262</v>
      </c>
      <c r="B280" t="s">
        <v>109</v>
      </c>
      <c r="C280" t="s">
        <v>109</v>
      </c>
      <c r="D280" t="s">
        <v>109</v>
      </c>
      <c r="E280" t="s">
        <v>109</v>
      </c>
      <c r="F280">
        <v>12.82</v>
      </c>
      <c r="G280">
        <v>0</v>
      </c>
      <c r="H280" t="s">
        <v>232</v>
      </c>
    </row>
    <row r="281" spans="1:8" x14ac:dyDescent="0.2">
      <c r="A281" t="s">
        <v>262</v>
      </c>
      <c r="B281" t="s">
        <v>109</v>
      </c>
      <c r="C281" t="s">
        <v>109</v>
      </c>
      <c r="D281" t="s">
        <v>109</v>
      </c>
      <c r="E281" t="s">
        <v>109</v>
      </c>
      <c r="F281">
        <v>20</v>
      </c>
      <c r="G281">
        <v>0</v>
      </c>
      <c r="H281" t="s">
        <v>232</v>
      </c>
    </row>
    <row r="282" spans="1:8" x14ac:dyDescent="0.2">
      <c r="A282" t="s">
        <v>262</v>
      </c>
      <c r="B282" t="s">
        <v>109</v>
      </c>
      <c r="C282" t="s">
        <v>109</v>
      </c>
      <c r="D282" t="s">
        <v>109</v>
      </c>
      <c r="E282" t="s">
        <v>109</v>
      </c>
      <c r="F282">
        <v>20</v>
      </c>
      <c r="G282">
        <v>0</v>
      </c>
      <c r="H282" t="s">
        <v>231</v>
      </c>
    </row>
    <row r="283" spans="1:8" x14ac:dyDescent="0.2">
      <c r="A283" t="s">
        <v>262</v>
      </c>
      <c r="B283" t="s">
        <v>109</v>
      </c>
      <c r="C283" t="s">
        <v>109</v>
      </c>
      <c r="D283" t="s">
        <v>109</v>
      </c>
      <c r="E283" t="s">
        <v>109</v>
      </c>
      <c r="F283">
        <v>12</v>
      </c>
      <c r="G283">
        <v>0</v>
      </c>
      <c r="H283" t="s">
        <v>233</v>
      </c>
    </row>
    <row r="284" spans="1:8" x14ac:dyDescent="0.2">
      <c r="A284" t="s">
        <v>262</v>
      </c>
      <c r="B284" t="s">
        <v>109</v>
      </c>
      <c r="C284" t="s">
        <v>109</v>
      </c>
      <c r="D284" t="s">
        <v>109</v>
      </c>
      <c r="E284" t="s">
        <v>109</v>
      </c>
      <c r="F284">
        <v>15</v>
      </c>
      <c r="G284">
        <v>0</v>
      </c>
      <c r="H284" t="s">
        <v>232</v>
      </c>
    </row>
    <row r="285" spans="1:8" x14ac:dyDescent="0.2">
      <c r="A285" t="s">
        <v>262</v>
      </c>
      <c r="B285" t="s">
        <v>109</v>
      </c>
      <c r="C285" t="s">
        <v>109</v>
      </c>
      <c r="D285" t="s">
        <v>109</v>
      </c>
      <c r="E285" t="s">
        <v>109</v>
      </c>
      <c r="F285">
        <v>20</v>
      </c>
      <c r="G285">
        <v>0</v>
      </c>
      <c r="H285" t="s">
        <v>242</v>
      </c>
    </row>
    <row r="286" spans="1:8" x14ac:dyDescent="0.2">
      <c r="A286" t="s">
        <v>263</v>
      </c>
      <c r="B286" t="s">
        <v>109</v>
      </c>
      <c r="C286" t="s">
        <v>109</v>
      </c>
      <c r="D286" t="s">
        <v>109</v>
      </c>
      <c r="E286" t="s">
        <v>109</v>
      </c>
      <c r="F286">
        <v>15</v>
      </c>
      <c r="G286">
        <v>0</v>
      </c>
      <c r="H286" t="s">
        <v>243</v>
      </c>
    </row>
    <row r="287" spans="1:8" x14ac:dyDescent="0.2">
      <c r="A287" t="s">
        <v>263</v>
      </c>
      <c r="B287" t="s">
        <v>109</v>
      </c>
      <c r="C287" t="s">
        <v>109</v>
      </c>
      <c r="D287" t="s">
        <v>109</v>
      </c>
      <c r="E287" t="s">
        <v>109</v>
      </c>
      <c r="F287">
        <v>20</v>
      </c>
      <c r="G287">
        <v>0</v>
      </c>
      <c r="H287" t="s">
        <v>232</v>
      </c>
    </row>
    <row r="288" spans="1:8" x14ac:dyDescent="0.2">
      <c r="A288" t="s">
        <v>264</v>
      </c>
      <c r="B288" t="s">
        <v>109</v>
      </c>
      <c r="C288" t="s">
        <v>109</v>
      </c>
      <c r="D288" t="s">
        <v>109</v>
      </c>
      <c r="E288" t="s">
        <v>109</v>
      </c>
      <c r="F288">
        <v>12</v>
      </c>
      <c r="G288">
        <v>0</v>
      </c>
      <c r="H288" t="s">
        <v>242</v>
      </c>
    </row>
    <row r="289" spans="1:8" x14ac:dyDescent="0.2">
      <c r="A289" t="s">
        <v>264</v>
      </c>
      <c r="B289" t="s">
        <v>109</v>
      </c>
      <c r="C289" t="s">
        <v>109</v>
      </c>
      <c r="D289" t="s">
        <v>109</v>
      </c>
      <c r="E289" t="s">
        <v>109</v>
      </c>
      <c r="F289">
        <v>12</v>
      </c>
      <c r="G289">
        <v>0</v>
      </c>
      <c r="H289" t="s">
        <v>232</v>
      </c>
    </row>
    <row r="290" spans="1:8" x14ac:dyDescent="0.2">
      <c r="A290" t="s">
        <v>264</v>
      </c>
      <c r="B290" t="s">
        <v>109</v>
      </c>
      <c r="C290" t="s">
        <v>109</v>
      </c>
      <c r="D290" t="s">
        <v>109</v>
      </c>
      <c r="E290" t="s">
        <v>109</v>
      </c>
      <c r="F290">
        <v>15</v>
      </c>
      <c r="G290">
        <v>0</v>
      </c>
      <c r="H290" t="s">
        <v>242</v>
      </c>
    </row>
    <row r="291" spans="1:8" x14ac:dyDescent="0.2">
      <c r="A291" t="s">
        <v>264</v>
      </c>
      <c r="B291" t="s">
        <v>109</v>
      </c>
      <c r="C291" t="s">
        <v>109</v>
      </c>
      <c r="D291" t="s">
        <v>109</v>
      </c>
      <c r="E291" t="s">
        <v>109</v>
      </c>
      <c r="F291">
        <v>15</v>
      </c>
      <c r="G291">
        <v>0</v>
      </c>
      <c r="H291" t="s">
        <v>231</v>
      </c>
    </row>
    <row r="292" spans="1:8" x14ac:dyDescent="0.2">
      <c r="A292" t="s">
        <v>264</v>
      </c>
      <c r="B292" t="s">
        <v>109</v>
      </c>
      <c r="C292" t="s">
        <v>109</v>
      </c>
      <c r="D292" t="s">
        <v>109</v>
      </c>
      <c r="E292" t="s">
        <v>109</v>
      </c>
      <c r="F292">
        <v>15</v>
      </c>
      <c r="G292">
        <v>0</v>
      </c>
      <c r="H292" t="s">
        <v>233</v>
      </c>
    </row>
    <row r="293" spans="1:8" x14ac:dyDescent="0.2">
      <c r="A293" t="s">
        <v>264</v>
      </c>
      <c r="B293" t="s">
        <v>109</v>
      </c>
      <c r="C293" t="s">
        <v>109</v>
      </c>
      <c r="D293" t="s">
        <v>109</v>
      </c>
      <c r="E293" t="s">
        <v>109</v>
      </c>
      <c r="F293">
        <v>12</v>
      </c>
      <c r="G293">
        <v>0</v>
      </c>
      <c r="H293" t="s">
        <v>231</v>
      </c>
    </row>
    <row r="294" spans="1:8" x14ac:dyDescent="0.2">
      <c r="A294" t="s">
        <v>264</v>
      </c>
      <c r="B294" t="s">
        <v>109</v>
      </c>
      <c r="C294" t="s">
        <v>109</v>
      </c>
      <c r="D294" t="s">
        <v>109</v>
      </c>
      <c r="E294" t="s">
        <v>109</v>
      </c>
      <c r="F294">
        <v>15</v>
      </c>
      <c r="G294">
        <v>0</v>
      </c>
      <c r="H294" t="s">
        <v>233</v>
      </c>
    </row>
    <row r="295" spans="1:8" x14ac:dyDescent="0.2">
      <c r="A295" t="s">
        <v>264</v>
      </c>
      <c r="B295" t="s">
        <v>109</v>
      </c>
      <c r="C295" t="s">
        <v>109</v>
      </c>
      <c r="D295" t="s">
        <v>109</v>
      </c>
      <c r="E295" t="s">
        <v>109</v>
      </c>
      <c r="F295">
        <v>15</v>
      </c>
      <c r="G295">
        <v>0</v>
      </c>
      <c r="H295" t="s">
        <v>231</v>
      </c>
    </row>
    <row r="296" spans="1:8" x14ac:dyDescent="0.2">
      <c r="A296" t="s">
        <v>264</v>
      </c>
      <c r="B296" t="s">
        <v>265</v>
      </c>
      <c r="C296" t="s">
        <v>266</v>
      </c>
      <c r="D296" t="s">
        <v>267</v>
      </c>
      <c r="E296" t="s">
        <v>268</v>
      </c>
      <c r="F296">
        <v>20</v>
      </c>
      <c r="G296">
        <v>0</v>
      </c>
      <c r="H296" t="s">
        <v>231</v>
      </c>
    </row>
    <row r="297" spans="1:8" x14ac:dyDescent="0.2">
      <c r="A297" t="s">
        <v>264</v>
      </c>
      <c r="B297" t="s">
        <v>109</v>
      </c>
      <c r="C297" t="s">
        <v>109</v>
      </c>
      <c r="D297" t="s">
        <v>109</v>
      </c>
      <c r="E297" t="s">
        <v>109</v>
      </c>
      <c r="F297">
        <v>15</v>
      </c>
      <c r="G297">
        <v>0</v>
      </c>
      <c r="H297" t="s">
        <v>231</v>
      </c>
    </row>
    <row r="298" spans="1:8" x14ac:dyDescent="0.2">
      <c r="A298" t="s">
        <v>264</v>
      </c>
      <c r="B298" t="s">
        <v>109</v>
      </c>
      <c r="C298" t="s">
        <v>109</v>
      </c>
      <c r="D298" t="s">
        <v>109</v>
      </c>
      <c r="E298" t="s">
        <v>109</v>
      </c>
      <c r="F298">
        <v>15</v>
      </c>
      <c r="G298">
        <v>0</v>
      </c>
      <c r="H298" t="s">
        <v>231</v>
      </c>
    </row>
    <row r="299" spans="1:8" x14ac:dyDescent="0.2">
      <c r="A299" t="s">
        <v>264</v>
      </c>
      <c r="B299" t="s">
        <v>109</v>
      </c>
      <c r="C299" t="s">
        <v>109</v>
      </c>
      <c r="D299" t="s">
        <v>109</v>
      </c>
      <c r="E299" t="s">
        <v>109</v>
      </c>
      <c r="F299">
        <v>15</v>
      </c>
      <c r="G299">
        <v>0</v>
      </c>
      <c r="H299" t="s">
        <v>241</v>
      </c>
    </row>
    <row r="300" spans="1:8" x14ac:dyDescent="0.2">
      <c r="A300" t="s">
        <v>264</v>
      </c>
      <c r="B300" t="s">
        <v>109</v>
      </c>
      <c r="C300" t="s">
        <v>109</v>
      </c>
      <c r="D300" t="s">
        <v>109</v>
      </c>
      <c r="E300" t="s">
        <v>109</v>
      </c>
      <c r="F300">
        <v>15</v>
      </c>
      <c r="G300">
        <v>0</v>
      </c>
      <c r="H300" t="s">
        <v>243</v>
      </c>
    </row>
    <row r="301" spans="1:8" x14ac:dyDescent="0.2">
      <c r="A301" t="s">
        <v>264</v>
      </c>
      <c r="B301" t="s">
        <v>109</v>
      </c>
      <c r="C301" t="s">
        <v>109</v>
      </c>
      <c r="D301" t="s">
        <v>109</v>
      </c>
      <c r="E301" t="s">
        <v>109</v>
      </c>
      <c r="F301">
        <v>15</v>
      </c>
      <c r="G301">
        <v>0</v>
      </c>
      <c r="H301" t="s">
        <v>231</v>
      </c>
    </row>
    <row r="302" spans="1:8" x14ac:dyDescent="0.2">
      <c r="A302" t="s">
        <v>264</v>
      </c>
      <c r="B302" t="s">
        <v>109</v>
      </c>
      <c r="C302" t="s">
        <v>109</v>
      </c>
      <c r="D302" t="s">
        <v>109</v>
      </c>
      <c r="E302" t="s">
        <v>109</v>
      </c>
      <c r="F302">
        <v>10</v>
      </c>
      <c r="G302">
        <v>0</v>
      </c>
      <c r="H302" t="s">
        <v>231</v>
      </c>
    </row>
    <row r="303" spans="1:8" x14ac:dyDescent="0.2">
      <c r="A303" t="s">
        <v>264</v>
      </c>
      <c r="B303" t="s">
        <v>109</v>
      </c>
      <c r="C303" t="s">
        <v>109</v>
      </c>
      <c r="D303" t="s">
        <v>109</v>
      </c>
      <c r="E303" t="s">
        <v>109</v>
      </c>
      <c r="F303">
        <v>10</v>
      </c>
      <c r="G303">
        <v>0</v>
      </c>
      <c r="H303" t="s">
        <v>241</v>
      </c>
    </row>
    <row r="304" spans="1:8" x14ac:dyDescent="0.2">
      <c r="A304" t="s">
        <v>264</v>
      </c>
      <c r="B304" t="s">
        <v>109</v>
      </c>
      <c r="C304" t="s">
        <v>109</v>
      </c>
      <c r="D304" t="s">
        <v>109</v>
      </c>
      <c r="E304" t="s">
        <v>109</v>
      </c>
      <c r="F304">
        <v>15</v>
      </c>
      <c r="G304">
        <v>0</v>
      </c>
      <c r="H304" t="s">
        <v>231</v>
      </c>
    </row>
    <row r="305" spans="1:8" x14ac:dyDescent="0.2">
      <c r="A305" t="s">
        <v>264</v>
      </c>
      <c r="B305" t="s">
        <v>109</v>
      </c>
      <c r="C305" t="s">
        <v>109</v>
      </c>
      <c r="D305" t="s">
        <v>109</v>
      </c>
      <c r="E305" t="s">
        <v>109</v>
      </c>
      <c r="F305">
        <v>15</v>
      </c>
      <c r="G305">
        <v>0</v>
      </c>
      <c r="H305" t="s">
        <v>233</v>
      </c>
    </row>
    <row r="306" spans="1:8" x14ac:dyDescent="0.2">
      <c r="A306" t="s">
        <v>264</v>
      </c>
      <c r="B306" t="s">
        <v>109</v>
      </c>
      <c r="C306" t="s">
        <v>109</v>
      </c>
      <c r="D306" t="s">
        <v>109</v>
      </c>
      <c r="E306" t="s">
        <v>109</v>
      </c>
      <c r="F306">
        <v>20</v>
      </c>
      <c r="G306">
        <v>0</v>
      </c>
      <c r="H306" t="s">
        <v>233</v>
      </c>
    </row>
    <row r="307" spans="1:8" x14ac:dyDescent="0.2">
      <c r="A307" t="s">
        <v>269</v>
      </c>
      <c r="B307" t="s">
        <v>109</v>
      </c>
      <c r="C307" t="s">
        <v>109</v>
      </c>
      <c r="D307" t="s">
        <v>109</v>
      </c>
      <c r="E307" t="s">
        <v>109</v>
      </c>
      <c r="F307">
        <v>15</v>
      </c>
      <c r="G307">
        <v>0</v>
      </c>
      <c r="H307" t="s">
        <v>232</v>
      </c>
    </row>
    <row r="308" spans="1:8" x14ac:dyDescent="0.2">
      <c r="A308" t="s">
        <v>269</v>
      </c>
      <c r="B308" t="s">
        <v>109</v>
      </c>
      <c r="C308" t="s">
        <v>109</v>
      </c>
      <c r="D308" t="s">
        <v>109</v>
      </c>
      <c r="E308" t="s">
        <v>109</v>
      </c>
      <c r="F308">
        <v>15</v>
      </c>
      <c r="G308">
        <v>0</v>
      </c>
      <c r="H308" t="s">
        <v>233</v>
      </c>
    </row>
    <row r="309" spans="1:8" x14ac:dyDescent="0.2">
      <c r="A309" t="s">
        <v>269</v>
      </c>
      <c r="B309" t="s">
        <v>109</v>
      </c>
      <c r="C309" t="s">
        <v>109</v>
      </c>
      <c r="D309" t="s">
        <v>109</v>
      </c>
      <c r="E309" t="s">
        <v>109</v>
      </c>
      <c r="F309">
        <v>15</v>
      </c>
      <c r="G309">
        <v>0</v>
      </c>
      <c r="H309" t="s">
        <v>234</v>
      </c>
    </row>
    <row r="310" spans="1:8" x14ac:dyDescent="0.2">
      <c r="A310" t="s">
        <v>269</v>
      </c>
      <c r="B310" t="s">
        <v>109</v>
      </c>
      <c r="C310" t="s">
        <v>109</v>
      </c>
      <c r="D310" t="s">
        <v>109</v>
      </c>
      <c r="E310" t="s">
        <v>109</v>
      </c>
      <c r="F310">
        <v>12</v>
      </c>
      <c r="G310">
        <v>0</v>
      </c>
      <c r="H310" t="s">
        <v>234</v>
      </c>
    </row>
    <row r="311" spans="1:8" x14ac:dyDescent="0.2">
      <c r="A311" t="s">
        <v>269</v>
      </c>
      <c r="B311" t="s">
        <v>109</v>
      </c>
      <c r="C311" t="s">
        <v>109</v>
      </c>
      <c r="D311" t="s">
        <v>109</v>
      </c>
      <c r="E311" t="s">
        <v>109</v>
      </c>
      <c r="F311">
        <v>15</v>
      </c>
      <c r="G311">
        <v>0</v>
      </c>
      <c r="H311" t="s">
        <v>234</v>
      </c>
    </row>
    <row r="312" spans="1:8" x14ac:dyDescent="0.2">
      <c r="A312" t="s">
        <v>269</v>
      </c>
      <c r="B312" t="s">
        <v>270</v>
      </c>
      <c r="C312" t="s">
        <v>271</v>
      </c>
      <c r="D312" t="s">
        <v>272</v>
      </c>
      <c r="E312" t="s">
        <v>273</v>
      </c>
      <c r="F312">
        <v>15</v>
      </c>
      <c r="G312">
        <v>0</v>
      </c>
      <c r="H312" t="s">
        <v>234</v>
      </c>
    </row>
    <row r="313" spans="1:8" x14ac:dyDescent="0.2">
      <c r="A313" t="s">
        <v>269</v>
      </c>
      <c r="B313" t="s">
        <v>109</v>
      </c>
      <c r="C313" t="s">
        <v>109</v>
      </c>
      <c r="D313" t="s">
        <v>109</v>
      </c>
      <c r="E313" t="s">
        <v>109</v>
      </c>
      <c r="F313">
        <v>15</v>
      </c>
      <c r="G313">
        <v>0</v>
      </c>
      <c r="H313" t="s">
        <v>234</v>
      </c>
    </row>
    <row r="314" spans="1:8" x14ac:dyDescent="0.2">
      <c r="A314" t="s">
        <v>269</v>
      </c>
      <c r="B314" t="s">
        <v>109</v>
      </c>
      <c r="C314" t="s">
        <v>109</v>
      </c>
      <c r="D314" t="s">
        <v>109</v>
      </c>
      <c r="E314" t="s">
        <v>109</v>
      </c>
      <c r="F314">
        <v>12</v>
      </c>
      <c r="G314">
        <v>0</v>
      </c>
      <c r="H314" t="s">
        <v>234</v>
      </c>
    </row>
    <row r="315" spans="1:8" x14ac:dyDescent="0.2">
      <c r="A315" t="s">
        <v>269</v>
      </c>
      <c r="B315" t="s">
        <v>109</v>
      </c>
      <c r="C315" t="s">
        <v>109</v>
      </c>
      <c r="D315" t="s">
        <v>109</v>
      </c>
      <c r="E315" t="s">
        <v>109</v>
      </c>
      <c r="F315">
        <v>15</v>
      </c>
      <c r="G315">
        <v>0</v>
      </c>
      <c r="H315" t="s">
        <v>234</v>
      </c>
    </row>
    <row r="316" spans="1:8" x14ac:dyDescent="0.2">
      <c r="A316" t="s">
        <v>269</v>
      </c>
      <c r="B316" t="s">
        <v>109</v>
      </c>
      <c r="C316" t="s">
        <v>109</v>
      </c>
      <c r="D316" t="s">
        <v>109</v>
      </c>
      <c r="E316" t="s">
        <v>109</v>
      </c>
      <c r="F316">
        <v>12</v>
      </c>
      <c r="G316">
        <v>0</v>
      </c>
      <c r="H316" t="s">
        <v>234</v>
      </c>
    </row>
    <row r="317" spans="1:8" x14ac:dyDescent="0.2">
      <c r="A317" t="s">
        <v>269</v>
      </c>
      <c r="B317" t="s">
        <v>109</v>
      </c>
      <c r="C317" t="s">
        <v>109</v>
      </c>
      <c r="D317" t="s">
        <v>109</v>
      </c>
      <c r="E317" t="s">
        <v>109</v>
      </c>
      <c r="F317">
        <v>15</v>
      </c>
      <c r="G317">
        <v>0</v>
      </c>
      <c r="H317" t="s">
        <v>233</v>
      </c>
    </row>
    <row r="318" spans="1:8" x14ac:dyDescent="0.2">
      <c r="A318" t="s">
        <v>269</v>
      </c>
      <c r="B318" t="s">
        <v>109</v>
      </c>
      <c r="C318" t="s">
        <v>109</v>
      </c>
      <c r="D318" t="s">
        <v>109</v>
      </c>
      <c r="E318" t="s">
        <v>109</v>
      </c>
      <c r="F318">
        <v>12</v>
      </c>
      <c r="G318">
        <v>0</v>
      </c>
      <c r="H318" t="s">
        <v>234</v>
      </c>
    </row>
    <row r="319" spans="1:8" x14ac:dyDescent="0.2">
      <c r="A319" t="s">
        <v>269</v>
      </c>
      <c r="B319" t="s">
        <v>109</v>
      </c>
      <c r="C319" t="s">
        <v>109</v>
      </c>
      <c r="D319" t="s">
        <v>109</v>
      </c>
      <c r="E319" t="s">
        <v>109</v>
      </c>
      <c r="F319">
        <v>15</v>
      </c>
      <c r="G319">
        <v>0</v>
      </c>
      <c r="H319" t="s">
        <v>234</v>
      </c>
    </row>
    <row r="320" spans="1:8" x14ac:dyDescent="0.2">
      <c r="A320" t="s">
        <v>269</v>
      </c>
      <c r="B320" t="s">
        <v>109</v>
      </c>
      <c r="C320" t="s">
        <v>109</v>
      </c>
      <c r="D320" t="s">
        <v>109</v>
      </c>
      <c r="E320" t="s">
        <v>109</v>
      </c>
      <c r="F320">
        <v>12</v>
      </c>
      <c r="G320">
        <v>0</v>
      </c>
      <c r="H320" t="s">
        <v>234</v>
      </c>
    </row>
    <row r="321" spans="1:8" x14ac:dyDescent="0.2">
      <c r="A321" t="s">
        <v>269</v>
      </c>
      <c r="B321" t="s">
        <v>109</v>
      </c>
      <c r="C321" t="s">
        <v>109</v>
      </c>
      <c r="D321" t="s">
        <v>109</v>
      </c>
      <c r="E321" t="s">
        <v>109</v>
      </c>
      <c r="F321">
        <v>15</v>
      </c>
      <c r="G321">
        <v>0</v>
      </c>
      <c r="H321" t="s">
        <v>231</v>
      </c>
    </row>
    <row r="322" spans="1:8" x14ac:dyDescent="0.2">
      <c r="A322" t="s">
        <v>269</v>
      </c>
      <c r="B322" t="s">
        <v>109</v>
      </c>
      <c r="C322" t="s">
        <v>109</v>
      </c>
      <c r="D322" t="s">
        <v>109</v>
      </c>
      <c r="E322" t="s">
        <v>109</v>
      </c>
      <c r="F322">
        <v>15</v>
      </c>
      <c r="G322">
        <v>0</v>
      </c>
      <c r="H322" t="s">
        <v>234</v>
      </c>
    </row>
    <row r="323" spans="1:8" x14ac:dyDescent="0.2">
      <c r="A323" t="s">
        <v>274</v>
      </c>
      <c r="B323" t="s">
        <v>109</v>
      </c>
      <c r="C323" t="s">
        <v>109</v>
      </c>
      <c r="D323" t="s">
        <v>109</v>
      </c>
      <c r="E323" t="s">
        <v>109</v>
      </c>
      <c r="F323">
        <v>10</v>
      </c>
      <c r="G323">
        <v>0</v>
      </c>
      <c r="H323" t="s">
        <v>243</v>
      </c>
    </row>
    <row r="324" spans="1:8" x14ac:dyDescent="0.2">
      <c r="A324" t="s">
        <v>274</v>
      </c>
      <c r="B324" t="s">
        <v>109</v>
      </c>
      <c r="C324" t="s">
        <v>109</v>
      </c>
      <c r="D324" t="s">
        <v>109</v>
      </c>
      <c r="E324" t="s">
        <v>109</v>
      </c>
      <c r="F324">
        <v>12</v>
      </c>
      <c r="G324">
        <v>0</v>
      </c>
      <c r="H324" t="s">
        <v>243</v>
      </c>
    </row>
    <row r="325" spans="1:8" x14ac:dyDescent="0.2">
      <c r="A325" t="s">
        <v>274</v>
      </c>
      <c r="B325" t="s">
        <v>109</v>
      </c>
      <c r="C325" t="s">
        <v>109</v>
      </c>
      <c r="D325" t="s">
        <v>109</v>
      </c>
      <c r="E325" t="s">
        <v>109</v>
      </c>
      <c r="F325">
        <v>15</v>
      </c>
      <c r="G325">
        <v>0</v>
      </c>
      <c r="H325" t="s">
        <v>243</v>
      </c>
    </row>
    <row r="326" spans="1:8" x14ac:dyDescent="0.2">
      <c r="A326" t="s">
        <v>274</v>
      </c>
      <c r="B326" t="s">
        <v>109</v>
      </c>
      <c r="C326" t="s">
        <v>109</v>
      </c>
      <c r="D326" t="s">
        <v>109</v>
      </c>
      <c r="E326" t="s">
        <v>109</v>
      </c>
      <c r="F326">
        <v>15</v>
      </c>
      <c r="G326">
        <v>0</v>
      </c>
      <c r="H326" t="s">
        <v>243</v>
      </c>
    </row>
    <row r="327" spans="1:8" x14ac:dyDescent="0.2">
      <c r="A327" t="s">
        <v>274</v>
      </c>
      <c r="B327" t="s">
        <v>109</v>
      </c>
      <c r="C327" t="s">
        <v>109</v>
      </c>
      <c r="D327" t="s">
        <v>109</v>
      </c>
      <c r="E327" t="s">
        <v>109</v>
      </c>
      <c r="F327">
        <v>15</v>
      </c>
      <c r="G327">
        <v>0</v>
      </c>
      <c r="H327" t="s">
        <v>243</v>
      </c>
    </row>
    <row r="328" spans="1:8" x14ac:dyDescent="0.2">
      <c r="A328" t="s">
        <v>274</v>
      </c>
      <c r="B328" t="s">
        <v>109</v>
      </c>
      <c r="C328" t="s">
        <v>109</v>
      </c>
      <c r="D328" t="s">
        <v>109</v>
      </c>
      <c r="E328" t="s">
        <v>109</v>
      </c>
      <c r="F328">
        <v>15</v>
      </c>
      <c r="G328">
        <v>0</v>
      </c>
      <c r="H328" t="s">
        <v>243</v>
      </c>
    </row>
    <row r="329" spans="1:8" x14ac:dyDescent="0.2">
      <c r="A329" t="s">
        <v>274</v>
      </c>
      <c r="B329" t="s">
        <v>109</v>
      </c>
      <c r="C329" t="s">
        <v>109</v>
      </c>
      <c r="D329" t="s">
        <v>109</v>
      </c>
      <c r="E329" t="s">
        <v>109</v>
      </c>
      <c r="F329">
        <v>15</v>
      </c>
      <c r="G329">
        <v>0</v>
      </c>
      <c r="H329" t="s">
        <v>243</v>
      </c>
    </row>
    <row r="330" spans="1:8" x14ac:dyDescent="0.2">
      <c r="A330" t="s">
        <v>274</v>
      </c>
      <c r="B330" t="s">
        <v>109</v>
      </c>
      <c r="C330" t="s">
        <v>109</v>
      </c>
      <c r="D330" t="s">
        <v>109</v>
      </c>
      <c r="E330" t="s">
        <v>109</v>
      </c>
      <c r="F330">
        <v>15</v>
      </c>
      <c r="G330">
        <v>0</v>
      </c>
      <c r="H330" t="s">
        <v>232</v>
      </c>
    </row>
    <row r="331" spans="1:8" x14ac:dyDescent="0.2">
      <c r="A331" t="s">
        <v>274</v>
      </c>
      <c r="B331" t="s">
        <v>109</v>
      </c>
      <c r="C331" t="s">
        <v>109</v>
      </c>
      <c r="D331" t="s">
        <v>109</v>
      </c>
      <c r="E331" t="s">
        <v>109</v>
      </c>
      <c r="F331">
        <v>20</v>
      </c>
      <c r="G331">
        <v>0</v>
      </c>
      <c r="H331" t="s">
        <v>243</v>
      </c>
    </row>
    <row r="332" spans="1:8" x14ac:dyDescent="0.2">
      <c r="A332" t="s">
        <v>274</v>
      </c>
      <c r="B332" t="s">
        <v>109</v>
      </c>
      <c r="C332" t="s">
        <v>109</v>
      </c>
      <c r="D332" t="s">
        <v>109</v>
      </c>
      <c r="E332" t="s">
        <v>109</v>
      </c>
      <c r="F332">
        <v>12</v>
      </c>
      <c r="G332">
        <v>0</v>
      </c>
      <c r="H332" t="s">
        <v>243</v>
      </c>
    </row>
    <row r="333" spans="1:8" x14ac:dyDescent="0.2">
      <c r="A333" t="s">
        <v>274</v>
      </c>
      <c r="B333" t="s">
        <v>109</v>
      </c>
      <c r="C333" t="s">
        <v>109</v>
      </c>
      <c r="D333" t="s">
        <v>109</v>
      </c>
      <c r="E333" t="s">
        <v>109</v>
      </c>
      <c r="F333">
        <v>15</v>
      </c>
      <c r="G333">
        <v>0</v>
      </c>
      <c r="H333" t="s">
        <v>243</v>
      </c>
    </row>
    <row r="334" spans="1:8" x14ac:dyDescent="0.2">
      <c r="A334" t="s">
        <v>275</v>
      </c>
      <c r="B334" t="s">
        <v>109</v>
      </c>
      <c r="C334" t="s">
        <v>109</v>
      </c>
      <c r="D334" t="s">
        <v>109</v>
      </c>
      <c r="E334" t="s">
        <v>109</v>
      </c>
      <c r="F334">
        <v>10</v>
      </c>
      <c r="G334">
        <v>0</v>
      </c>
      <c r="H334" t="s">
        <v>242</v>
      </c>
    </row>
    <row r="335" spans="1:8" x14ac:dyDescent="0.2">
      <c r="A335" t="s">
        <v>275</v>
      </c>
      <c r="B335" t="s">
        <v>109</v>
      </c>
      <c r="C335" t="s">
        <v>109</v>
      </c>
      <c r="D335" t="s">
        <v>109</v>
      </c>
      <c r="E335" t="s">
        <v>109</v>
      </c>
      <c r="F335">
        <v>10</v>
      </c>
      <c r="G335">
        <v>0</v>
      </c>
      <c r="H335" t="s">
        <v>241</v>
      </c>
    </row>
    <row r="336" spans="1:8" x14ac:dyDescent="0.2">
      <c r="A336" t="s">
        <v>275</v>
      </c>
      <c r="B336" t="s">
        <v>109</v>
      </c>
      <c r="C336" t="s">
        <v>109</v>
      </c>
      <c r="D336" t="s">
        <v>109</v>
      </c>
      <c r="E336" t="s">
        <v>109</v>
      </c>
      <c r="F336">
        <v>15</v>
      </c>
      <c r="G336">
        <v>0</v>
      </c>
      <c r="H336" t="s">
        <v>232</v>
      </c>
    </row>
    <row r="337" spans="1:8" x14ac:dyDescent="0.2">
      <c r="A337" t="s">
        <v>275</v>
      </c>
      <c r="B337" t="s">
        <v>109</v>
      </c>
      <c r="C337" t="s">
        <v>109</v>
      </c>
      <c r="D337" t="s">
        <v>109</v>
      </c>
      <c r="E337" t="s">
        <v>109</v>
      </c>
      <c r="F337">
        <v>12</v>
      </c>
      <c r="G337">
        <v>0</v>
      </c>
      <c r="H337" t="s">
        <v>243</v>
      </c>
    </row>
    <row r="338" spans="1:8" x14ac:dyDescent="0.2">
      <c r="A338" t="s">
        <v>275</v>
      </c>
      <c r="B338" t="s">
        <v>109</v>
      </c>
      <c r="C338" t="s">
        <v>109</v>
      </c>
      <c r="D338" t="s">
        <v>109</v>
      </c>
      <c r="E338" t="s">
        <v>109</v>
      </c>
      <c r="F338">
        <v>15</v>
      </c>
      <c r="G338">
        <v>0</v>
      </c>
      <c r="H338" t="s">
        <v>243</v>
      </c>
    </row>
    <row r="339" spans="1:8" x14ac:dyDescent="0.2">
      <c r="A339" t="s">
        <v>276</v>
      </c>
      <c r="B339" t="s">
        <v>109</v>
      </c>
      <c r="C339" t="s">
        <v>109</v>
      </c>
      <c r="D339" t="s">
        <v>109</v>
      </c>
      <c r="E339" t="s">
        <v>109</v>
      </c>
      <c r="F339">
        <v>20</v>
      </c>
      <c r="G339">
        <v>0</v>
      </c>
      <c r="H339" t="s">
        <v>243</v>
      </c>
    </row>
    <row r="340" spans="1:8" x14ac:dyDescent="0.2">
      <c r="A340" t="s">
        <v>276</v>
      </c>
      <c r="B340" t="s">
        <v>109</v>
      </c>
      <c r="C340" t="s">
        <v>109</v>
      </c>
      <c r="D340" t="s">
        <v>109</v>
      </c>
      <c r="E340" t="s">
        <v>109</v>
      </c>
      <c r="F340">
        <v>20</v>
      </c>
      <c r="G340">
        <v>0</v>
      </c>
      <c r="H340" t="s">
        <v>243</v>
      </c>
    </row>
    <row r="341" spans="1:8" x14ac:dyDescent="0.2">
      <c r="A341" t="s">
        <v>276</v>
      </c>
      <c r="B341" t="s">
        <v>109</v>
      </c>
      <c r="C341" t="s">
        <v>109</v>
      </c>
      <c r="D341" t="s">
        <v>109</v>
      </c>
      <c r="E341" t="s">
        <v>109</v>
      </c>
      <c r="F341">
        <v>20</v>
      </c>
      <c r="G341">
        <v>0</v>
      </c>
      <c r="H341" t="s">
        <v>232</v>
      </c>
    </row>
    <row r="342" spans="1:8" x14ac:dyDescent="0.2">
      <c r="A342" t="s">
        <v>276</v>
      </c>
      <c r="B342" t="s">
        <v>109</v>
      </c>
      <c r="C342" t="s">
        <v>109</v>
      </c>
      <c r="D342" t="s">
        <v>109</v>
      </c>
      <c r="E342" t="s">
        <v>109</v>
      </c>
      <c r="F342">
        <v>10</v>
      </c>
      <c r="G342">
        <v>0</v>
      </c>
      <c r="H342" t="s">
        <v>257</v>
      </c>
    </row>
    <row r="343" spans="1:8" x14ac:dyDescent="0.2">
      <c r="A343" t="s">
        <v>276</v>
      </c>
      <c r="B343" t="s">
        <v>109</v>
      </c>
      <c r="C343" t="s">
        <v>109</v>
      </c>
      <c r="D343" t="s">
        <v>109</v>
      </c>
      <c r="E343" t="s">
        <v>109</v>
      </c>
      <c r="F343">
        <v>10</v>
      </c>
      <c r="G343">
        <v>0</v>
      </c>
      <c r="H343" t="s">
        <v>257</v>
      </c>
    </row>
    <row r="344" spans="1:8" x14ac:dyDescent="0.2">
      <c r="A344" t="s">
        <v>276</v>
      </c>
      <c r="B344" t="s">
        <v>109</v>
      </c>
      <c r="C344" t="s">
        <v>109</v>
      </c>
      <c r="D344" t="s">
        <v>109</v>
      </c>
      <c r="E344" t="s">
        <v>109</v>
      </c>
      <c r="F344">
        <v>20</v>
      </c>
      <c r="G344">
        <v>0</v>
      </c>
      <c r="H344" t="s">
        <v>257</v>
      </c>
    </row>
    <row r="345" spans="1:8" x14ac:dyDescent="0.2">
      <c r="A345" t="s">
        <v>277</v>
      </c>
      <c r="B345" t="s">
        <v>109</v>
      </c>
      <c r="C345" t="s">
        <v>109</v>
      </c>
      <c r="D345" t="s">
        <v>109</v>
      </c>
      <c r="E345" t="s">
        <v>109</v>
      </c>
      <c r="F345">
        <v>20</v>
      </c>
      <c r="G345">
        <v>0</v>
      </c>
      <c r="H345" t="s">
        <v>231</v>
      </c>
    </row>
    <row r="346" spans="1:8" x14ac:dyDescent="0.2">
      <c r="A346" t="s">
        <v>277</v>
      </c>
      <c r="B346" t="s">
        <v>109</v>
      </c>
      <c r="C346" t="s">
        <v>109</v>
      </c>
      <c r="D346" t="s">
        <v>109</v>
      </c>
      <c r="E346" t="s">
        <v>109</v>
      </c>
      <c r="F346">
        <v>15</v>
      </c>
      <c r="G346">
        <v>0</v>
      </c>
      <c r="H346" t="s">
        <v>241</v>
      </c>
    </row>
    <row r="347" spans="1:8" x14ac:dyDescent="0.2">
      <c r="A347" t="s">
        <v>277</v>
      </c>
      <c r="B347" t="s">
        <v>109</v>
      </c>
      <c r="C347" t="s">
        <v>109</v>
      </c>
      <c r="D347" t="s">
        <v>109</v>
      </c>
      <c r="E347" t="s">
        <v>109</v>
      </c>
      <c r="F347">
        <v>15</v>
      </c>
      <c r="G347">
        <v>0</v>
      </c>
      <c r="H347" t="s">
        <v>242</v>
      </c>
    </row>
    <row r="348" spans="1:8" x14ac:dyDescent="0.2">
      <c r="A348" t="s">
        <v>277</v>
      </c>
      <c r="B348" t="s">
        <v>278</v>
      </c>
      <c r="C348" t="s">
        <v>279</v>
      </c>
      <c r="D348" t="s">
        <v>280</v>
      </c>
      <c r="E348" t="s">
        <v>281</v>
      </c>
      <c r="F348">
        <v>30</v>
      </c>
      <c r="G348">
        <v>0</v>
      </c>
      <c r="H348" t="s">
        <v>241</v>
      </c>
    </row>
    <row r="349" spans="1:8" x14ac:dyDescent="0.2">
      <c r="A349" t="s">
        <v>282</v>
      </c>
      <c r="B349" t="s">
        <v>109</v>
      </c>
      <c r="C349" t="s">
        <v>109</v>
      </c>
      <c r="D349" t="s">
        <v>109</v>
      </c>
      <c r="E349" t="s">
        <v>109</v>
      </c>
      <c r="F349">
        <v>15</v>
      </c>
      <c r="G349">
        <v>0</v>
      </c>
      <c r="H349" t="s">
        <v>243</v>
      </c>
    </row>
    <row r="350" spans="1:8" x14ac:dyDescent="0.2">
      <c r="A350" t="s">
        <v>282</v>
      </c>
      <c r="B350" t="s">
        <v>109</v>
      </c>
      <c r="C350" t="s">
        <v>109</v>
      </c>
      <c r="D350" t="s">
        <v>109</v>
      </c>
      <c r="E350" t="s">
        <v>109</v>
      </c>
      <c r="F350">
        <v>12</v>
      </c>
      <c r="G350">
        <v>0</v>
      </c>
      <c r="H350" t="s">
        <v>243</v>
      </c>
    </row>
    <row r="351" spans="1:8" x14ac:dyDescent="0.2">
      <c r="A351" t="s">
        <v>282</v>
      </c>
      <c r="B351" t="s">
        <v>109</v>
      </c>
      <c r="C351" t="s">
        <v>109</v>
      </c>
      <c r="D351" t="s">
        <v>109</v>
      </c>
      <c r="E351" t="s">
        <v>109</v>
      </c>
      <c r="F351">
        <v>15</v>
      </c>
      <c r="G351">
        <v>0</v>
      </c>
      <c r="H351" t="s">
        <v>232</v>
      </c>
    </row>
    <row r="352" spans="1:8" x14ac:dyDescent="0.2">
      <c r="A352" t="s">
        <v>282</v>
      </c>
      <c r="B352" t="s">
        <v>109</v>
      </c>
      <c r="C352" t="s">
        <v>109</v>
      </c>
      <c r="D352" t="s">
        <v>109</v>
      </c>
      <c r="E352" t="s">
        <v>109</v>
      </c>
      <c r="F352">
        <v>20</v>
      </c>
      <c r="G352">
        <v>0</v>
      </c>
      <c r="H352" t="s">
        <v>232</v>
      </c>
    </row>
    <row r="353" spans="1:8" x14ac:dyDescent="0.2">
      <c r="A353" t="s">
        <v>282</v>
      </c>
      <c r="B353" t="s">
        <v>109</v>
      </c>
      <c r="C353" t="s">
        <v>109</v>
      </c>
      <c r="D353" t="s">
        <v>109</v>
      </c>
      <c r="E353" t="s">
        <v>109</v>
      </c>
      <c r="F353">
        <v>30</v>
      </c>
      <c r="G353">
        <v>0</v>
      </c>
      <c r="H353" t="s">
        <v>242</v>
      </c>
    </row>
    <row r="354" spans="1:8" x14ac:dyDescent="0.2">
      <c r="A354" t="s">
        <v>282</v>
      </c>
      <c r="B354" t="s">
        <v>109</v>
      </c>
      <c r="C354" t="s">
        <v>109</v>
      </c>
      <c r="D354" t="s">
        <v>109</v>
      </c>
      <c r="E354" t="s">
        <v>109</v>
      </c>
      <c r="F354">
        <v>20</v>
      </c>
      <c r="G354">
        <v>0</v>
      </c>
      <c r="H354" t="s">
        <v>232</v>
      </c>
    </row>
    <row r="355" spans="1:8" x14ac:dyDescent="0.2">
      <c r="A355" t="s">
        <v>282</v>
      </c>
      <c r="B355" t="s">
        <v>109</v>
      </c>
      <c r="C355" t="s">
        <v>109</v>
      </c>
      <c r="D355" t="s">
        <v>109</v>
      </c>
      <c r="E355" t="s">
        <v>109</v>
      </c>
      <c r="F355">
        <v>10</v>
      </c>
      <c r="G355">
        <v>0</v>
      </c>
      <c r="H355" t="s">
        <v>242</v>
      </c>
    </row>
    <row r="356" spans="1:8" x14ac:dyDescent="0.2">
      <c r="A356" t="s">
        <v>282</v>
      </c>
      <c r="B356" t="s">
        <v>109</v>
      </c>
      <c r="C356" t="s">
        <v>109</v>
      </c>
      <c r="D356" t="s">
        <v>109</v>
      </c>
      <c r="E356" t="s">
        <v>109</v>
      </c>
      <c r="F356">
        <v>15</v>
      </c>
      <c r="G356">
        <v>0</v>
      </c>
      <c r="H356" t="s">
        <v>242</v>
      </c>
    </row>
    <row r="357" spans="1:8" x14ac:dyDescent="0.2">
      <c r="A357" t="s">
        <v>282</v>
      </c>
      <c r="B357" t="s">
        <v>109</v>
      </c>
      <c r="C357" t="s">
        <v>109</v>
      </c>
      <c r="D357" t="s">
        <v>109</v>
      </c>
      <c r="E357" t="s">
        <v>109</v>
      </c>
      <c r="F357">
        <v>15</v>
      </c>
      <c r="G357">
        <v>0</v>
      </c>
      <c r="H357" t="s">
        <v>242</v>
      </c>
    </row>
    <row r="358" spans="1:8" x14ac:dyDescent="0.2">
      <c r="A358" t="s">
        <v>282</v>
      </c>
      <c r="B358" t="s">
        <v>109</v>
      </c>
      <c r="C358" t="s">
        <v>109</v>
      </c>
      <c r="D358" t="s">
        <v>109</v>
      </c>
      <c r="E358" t="s">
        <v>109</v>
      </c>
      <c r="F358">
        <v>15</v>
      </c>
      <c r="G358">
        <v>0</v>
      </c>
      <c r="H358" t="s">
        <v>241</v>
      </c>
    </row>
    <row r="359" spans="1:8" x14ac:dyDescent="0.2">
      <c r="A359" t="s">
        <v>282</v>
      </c>
      <c r="B359" t="s">
        <v>109</v>
      </c>
      <c r="C359" t="s">
        <v>109</v>
      </c>
      <c r="D359" t="s">
        <v>109</v>
      </c>
      <c r="E359" t="s">
        <v>109</v>
      </c>
      <c r="F359">
        <v>15</v>
      </c>
      <c r="G359">
        <v>0</v>
      </c>
      <c r="H359" t="s">
        <v>241</v>
      </c>
    </row>
    <row r="360" spans="1:8" x14ac:dyDescent="0.2">
      <c r="A360" t="s">
        <v>282</v>
      </c>
      <c r="B360" t="s">
        <v>109</v>
      </c>
      <c r="C360" t="s">
        <v>109</v>
      </c>
      <c r="D360" t="s">
        <v>109</v>
      </c>
      <c r="E360" t="s">
        <v>109</v>
      </c>
      <c r="F360">
        <v>15</v>
      </c>
      <c r="G360">
        <v>0</v>
      </c>
      <c r="H360" t="s">
        <v>233</v>
      </c>
    </row>
    <row r="361" spans="1:8" x14ac:dyDescent="0.2">
      <c r="A361" t="s">
        <v>282</v>
      </c>
      <c r="B361" t="s">
        <v>109</v>
      </c>
      <c r="C361" t="s">
        <v>109</v>
      </c>
      <c r="D361" t="s">
        <v>109</v>
      </c>
      <c r="E361" t="s">
        <v>109</v>
      </c>
      <c r="F361">
        <v>15</v>
      </c>
      <c r="G361">
        <v>0</v>
      </c>
      <c r="H361" t="s">
        <v>234</v>
      </c>
    </row>
    <row r="362" spans="1:8" x14ac:dyDescent="0.2">
      <c r="A362" t="s">
        <v>282</v>
      </c>
      <c r="B362" t="s">
        <v>109</v>
      </c>
      <c r="C362" t="s">
        <v>109</v>
      </c>
      <c r="D362" t="s">
        <v>109</v>
      </c>
      <c r="E362" t="s">
        <v>109</v>
      </c>
      <c r="F362">
        <v>15</v>
      </c>
      <c r="G362">
        <v>0</v>
      </c>
      <c r="H362" t="s">
        <v>241</v>
      </c>
    </row>
    <row r="363" spans="1:8" x14ac:dyDescent="0.2">
      <c r="A363" t="s">
        <v>282</v>
      </c>
      <c r="B363" t="s">
        <v>109</v>
      </c>
      <c r="C363" t="s">
        <v>109</v>
      </c>
      <c r="D363" t="s">
        <v>109</v>
      </c>
      <c r="E363" t="s">
        <v>109</v>
      </c>
      <c r="F363">
        <v>10</v>
      </c>
      <c r="G363">
        <v>0</v>
      </c>
      <c r="H363" t="s">
        <v>232</v>
      </c>
    </row>
    <row r="364" spans="1:8" x14ac:dyDescent="0.2">
      <c r="A364" t="s">
        <v>282</v>
      </c>
      <c r="B364" t="s">
        <v>109</v>
      </c>
      <c r="C364" t="s">
        <v>109</v>
      </c>
      <c r="D364" t="s">
        <v>109</v>
      </c>
      <c r="E364" t="s">
        <v>109</v>
      </c>
      <c r="F364">
        <v>15</v>
      </c>
      <c r="G364">
        <v>0</v>
      </c>
      <c r="H364" t="s">
        <v>231</v>
      </c>
    </row>
    <row r="365" spans="1:8" x14ac:dyDescent="0.2">
      <c r="A365" t="s">
        <v>282</v>
      </c>
      <c r="B365" t="s">
        <v>109</v>
      </c>
      <c r="C365" t="s">
        <v>109</v>
      </c>
      <c r="D365" t="s">
        <v>109</v>
      </c>
      <c r="E365" t="s">
        <v>109</v>
      </c>
      <c r="F365">
        <v>20</v>
      </c>
      <c r="G365">
        <v>0</v>
      </c>
      <c r="H365" t="s">
        <v>242</v>
      </c>
    </row>
    <row r="366" spans="1:8" x14ac:dyDescent="0.2">
      <c r="A366" t="s">
        <v>282</v>
      </c>
      <c r="B366" t="s">
        <v>109</v>
      </c>
      <c r="C366" t="s">
        <v>109</v>
      </c>
      <c r="D366" t="s">
        <v>109</v>
      </c>
      <c r="E366" t="s">
        <v>109</v>
      </c>
      <c r="F366">
        <v>20</v>
      </c>
      <c r="G366">
        <v>0</v>
      </c>
      <c r="H366" t="s">
        <v>232</v>
      </c>
    </row>
    <row r="367" spans="1:8" x14ac:dyDescent="0.2">
      <c r="A367" t="s">
        <v>282</v>
      </c>
      <c r="B367" t="s">
        <v>109</v>
      </c>
      <c r="C367" t="s">
        <v>109</v>
      </c>
      <c r="D367" t="s">
        <v>109</v>
      </c>
      <c r="E367" t="s">
        <v>109</v>
      </c>
      <c r="F367">
        <v>15</v>
      </c>
      <c r="G367">
        <v>0</v>
      </c>
      <c r="H367" t="s">
        <v>241</v>
      </c>
    </row>
    <row r="368" spans="1:8" x14ac:dyDescent="0.2">
      <c r="A368" t="s">
        <v>282</v>
      </c>
      <c r="B368" t="s">
        <v>109</v>
      </c>
      <c r="C368" t="s">
        <v>109</v>
      </c>
      <c r="D368" t="s">
        <v>109</v>
      </c>
      <c r="E368" t="s">
        <v>109</v>
      </c>
      <c r="F368">
        <v>15</v>
      </c>
      <c r="G368">
        <v>0</v>
      </c>
      <c r="H368" t="s">
        <v>241</v>
      </c>
    </row>
    <row r="369" spans="1:8" x14ac:dyDescent="0.2">
      <c r="A369" t="s">
        <v>282</v>
      </c>
      <c r="B369" t="s">
        <v>109</v>
      </c>
      <c r="C369" t="s">
        <v>109</v>
      </c>
      <c r="D369" t="s">
        <v>109</v>
      </c>
      <c r="E369" t="s">
        <v>109</v>
      </c>
      <c r="F369">
        <v>30</v>
      </c>
      <c r="G369">
        <v>0</v>
      </c>
      <c r="H369" t="s">
        <v>234</v>
      </c>
    </row>
    <row r="370" spans="1:8" x14ac:dyDescent="0.2">
      <c r="A370" t="s">
        <v>282</v>
      </c>
      <c r="B370" t="s">
        <v>109</v>
      </c>
      <c r="C370" t="s">
        <v>109</v>
      </c>
      <c r="D370" t="s">
        <v>109</v>
      </c>
      <c r="E370" t="s">
        <v>109</v>
      </c>
      <c r="F370">
        <v>20</v>
      </c>
      <c r="G370">
        <v>0</v>
      </c>
      <c r="H370" t="s">
        <v>242</v>
      </c>
    </row>
    <row r="371" spans="1:8" x14ac:dyDescent="0.2">
      <c r="A371" t="s">
        <v>282</v>
      </c>
      <c r="B371" t="s">
        <v>109</v>
      </c>
      <c r="C371" t="s">
        <v>109</v>
      </c>
      <c r="D371" t="s">
        <v>109</v>
      </c>
      <c r="E371" t="s">
        <v>109</v>
      </c>
      <c r="F371">
        <v>15</v>
      </c>
      <c r="G371">
        <v>0</v>
      </c>
      <c r="H371" t="s">
        <v>241</v>
      </c>
    </row>
    <row r="372" spans="1:8" x14ac:dyDescent="0.2">
      <c r="A372" t="s">
        <v>282</v>
      </c>
      <c r="B372" t="s">
        <v>109</v>
      </c>
      <c r="C372" t="s">
        <v>109</v>
      </c>
      <c r="D372" t="s">
        <v>109</v>
      </c>
      <c r="E372" t="s">
        <v>109</v>
      </c>
      <c r="F372">
        <v>20</v>
      </c>
      <c r="G372">
        <v>0</v>
      </c>
      <c r="H372" t="s">
        <v>232</v>
      </c>
    </row>
    <row r="373" spans="1:8" x14ac:dyDescent="0.2">
      <c r="A373" t="s">
        <v>282</v>
      </c>
      <c r="B373" t="s">
        <v>109</v>
      </c>
      <c r="C373" t="s">
        <v>109</v>
      </c>
      <c r="D373" t="s">
        <v>109</v>
      </c>
      <c r="E373" t="s">
        <v>109</v>
      </c>
      <c r="F373">
        <v>15</v>
      </c>
      <c r="G373">
        <v>0</v>
      </c>
      <c r="H373" t="s">
        <v>234</v>
      </c>
    </row>
    <row r="374" spans="1:8" x14ac:dyDescent="0.2">
      <c r="A374" t="s">
        <v>282</v>
      </c>
      <c r="B374" t="s">
        <v>109</v>
      </c>
      <c r="C374" t="s">
        <v>109</v>
      </c>
      <c r="D374" t="s">
        <v>109</v>
      </c>
      <c r="E374" t="s">
        <v>109</v>
      </c>
      <c r="F374">
        <v>15</v>
      </c>
      <c r="G374">
        <v>0</v>
      </c>
      <c r="H374" t="s">
        <v>234</v>
      </c>
    </row>
    <row r="375" spans="1:8" x14ac:dyDescent="0.2">
      <c r="A375" t="s">
        <v>282</v>
      </c>
      <c r="B375" t="s">
        <v>109</v>
      </c>
      <c r="C375" t="s">
        <v>109</v>
      </c>
      <c r="D375" t="s">
        <v>109</v>
      </c>
      <c r="E375" t="s">
        <v>109</v>
      </c>
      <c r="F375">
        <v>15</v>
      </c>
      <c r="G375">
        <v>0</v>
      </c>
      <c r="H375" t="s">
        <v>234</v>
      </c>
    </row>
    <row r="376" spans="1:8" x14ac:dyDescent="0.2">
      <c r="A376" t="s">
        <v>282</v>
      </c>
      <c r="B376" t="s">
        <v>109</v>
      </c>
      <c r="C376" t="s">
        <v>109</v>
      </c>
      <c r="D376" t="s">
        <v>109</v>
      </c>
      <c r="E376" t="s">
        <v>109</v>
      </c>
      <c r="F376">
        <v>10</v>
      </c>
      <c r="G376">
        <v>0</v>
      </c>
      <c r="H376" t="s">
        <v>234</v>
      </c>
    </row>
    <row r="377" spans="1:8" x14ac:dyDescent="0.2">
      <c r="A377" t="s">
        <v>282</v>
      </c>
      <c r="B377" t="s">
        <v>109</v>
      </c>
      <c r="C377" t="s">
        <v>109</v>
      </c>
      <c r="D377" t="s">
        <v>109</v>
      </c>
      <c r="E377" t="s">
        <v>109</v>
      </c>
      <c r="F377">
        <v>30</v>
      </c>
      <c r="G377">
        <v>0</v>
      </c>
      <c r="H377" t="s">
        <v>234</v>
      </c>
    </row>
    <row r="378" spans="1:8" x14ac:dyDescent="0.2">
      <c r="A378" t="s">
        <v>282</v>
      </c>
      <c r="B378" t="s">
        <v>109</v>
      </c>
      <c r="C378" t="s">
        <v>109</v>
      </c>
      <c r="D378" t="s">
        <v>109</v>
      </c>
      <c r="E378" t="s">
        <v>109</v>
      </c>
      <c r="F378">
        <v>15</v>
      </c>
      <c r="G378">
        <v>0</v>
      </c>
      <c r="H378" t="s">
        <v>234</v>
      </c>
    </row>
    <row r="379" spans="1:8" x14ac:dyDescent="0.2">
      <c r="A379" t="s">
        <v>282</v>
      </c>
      <c r="B379" t="s">
        <v>109</v>
      </c>
      <c r="C379" t="s">
        <v>109</v>
      </c>
      <c r="D379" t="s">
        <v>109</v>
      </c>
      <c r="E379" t="s">
        <v>109</v>
      </c>
      <c r="F379">
        <v>20</v>
      </c>
      <c r="G379">
        <v>0</v>
      </c>
      <c r="H379" t="s">
        <v>231</v>
      </c>
    </row>
    <row r="380" spans="1:8" x14ac:dyDescent="0.2">
      <c r="A380" t="s">
        <v>282</v>
      </c>
      <c r="B380" t="s">
        <v>109</v>
      </c>
      <c r="C380" t="s">
        <v>109</v>
      </c>
      <c r="D380" t="s">
        <v>109</v>
      </c>
      <c r="E380" t="s">
        <v>109</v>
      </c>
      <c r="F380">
        <v>20</v>
      </c>
      <c r="G380">
        <v>0</v>
      </c>
      <c r="H380" t="s">
        <v>257</v>
      </c>
    </row>
    <row r="381" spans="1:8" x14ac:dyDescent="0.2">
      <c r="A381" t="s">
        <v>282</v>
      </c>
      <c r="B381" t="s">
        <v>109</v>
      </c>
      <c r="C381" t="s">
        <v>109</v>
      </c>
      <c r="D381" t="s">
        <v>109</v>
      </c>
      <c r="E381" t="s">
        <v>109</v>
      </c>
      <c r="F381">
        <v>20</v>
      </c>
      <c r="G381">
        <v>0</v>
      </c>
      <c r="H381" t="s">
        <v>257</v>
      </c>
    </row>
    <row r="382" spans="1:8" x14ac:dyDescent="0.2">
      <c r="A382" t="s">
        <v>282</v>
      </c>
      <c r="B382" t="s">
        <v>109</v>
      </c>
      <c r="C382" t="s">
        <v>109</v>
      </c>
      <c r="D382" t="s">
        <v>109</v>
      </c>
      <c r="E382" t="s">
        <v>109</v>
      </c>
      <c r="F382">
        <v>5</v>
      </c>
      <c r="G382">
        <v>0</v>
      </c>
      <c r="H382" t="s">
        <v>257</v>
      </c>
    </row>
    <row r="383" spans="1:8" x14ac:dyDescent="0.2">
      <c r="A383" t="s">
        <v>282</v>
      </c>
      <c r="B383" t="s">
        <v>109</v>
      </c>
      <c r="C383" t="s">
        <v>109</v>
      </c>
      <c r="D383" t="s">
        <v>109</v>
      </c>
      <c r="E383" t="s">
        <v>109</v>
      </c>
      <c r="F383">
        <v>20</v>
      </c>
      <c r="G383">
        <v>0</v>
      </c>
      <c r="H383" t="s">
        <v>257</v>
      </c>
    </row>
    <row r="384" spans="1:8" x14ac:dyDescent="0.2">
      <c r="A384" t="s">
        <v>282</v>
      </c>
      <c r="B384" t="s">
        <v>109</v>
      </c>
      <c r="C384" t="s">
        <v>109</v>
      </c>
      <c r="D384" t="s">
        <v>109</v>
      </c>
      <c r="E384" t="s">
        <v>109</v>
      </c>
      <c r="F384">
        <v>10</v>
      </c>
      <c r="G384">
        <v>0</v>
      </c>
      <c r="H384" t="s">
        <v>257</v>
      </c>
    </row>
    <row r="385" spans="1:8" x14ac:dyDescent="0.2">
      <c r="A385" t="s">
        <v>282</v>
      </c>
      <c r="B385" t="s">
        <v>109</v>
      </c>
      <c r="C385" t="s">
        <v>109</v>
      </c>
      <c r="D385" t="s">
        <v>109</v>
      </c>
      <c r="E385" t="s">
        <v>109</v>
      </c>
      <c r="F385">
        <v>2</v>
      </c>
      <c r="G385">
        <v>0</v>
      </c>
      <c r="H385" t="s">
        <v>257</v>
      </c>
    </row>
    <row r="386" spans="1:8" x14ac:dyDescent="0.2">
      <c r="A386" t="s">
        <v>282</v>
      </c>
      <c r="B386" t="s">
        <v>109</v>
      </c>
      <c r="C386" t="s">
        <v>109</v>
      </c>
      <c r="D386" t="s">
        <v>109</v>
      </c>
      <c r="E386" t="s">
        <v>109</v>
      </c>
      <c r="F386">
        <v>15</v>
      </c>
      <c r="G386">
        <v>0</v>
      </c>
      <c r="H386" t="s">
        <v>241</v>
      </c>
    </row>
    <row r="387" spans="1:8" x14ac:dyDescent="0.2">
      <c r="A387" t="s">
        <v>282</v>
      </c>
      <c r="B387" t="s">
        <v>109</v>
      </c>
      <c r="C387" t="s">
        <v>109</v>
      </c>
      <c r="D387" t="s">
        <v>109</v>
      </c>
      <c r="E387" t="s">
        <v>109</v>
      </c>
      <c r="F387">
        <v>10</v>
      </c>
      <c r="G387">
        <v>0</v>
      </c>
      <c r="H387" t="s">
        <v>257</v>
      </c>
    </row>
    <row r="388" spans="1:8" x14ac:dyDescent="0.2">
      <c r="A388" t="s">
        <v>282</v>
      </c>
      <c r="B388" t="s">
        <v>109</v>
      </c>
      <c r="C388" t="s">
        <v>109</v>
      </c>
      <c r="D388" t="s">
        <v>109</v>
      </c>
      <c r="E388" t="s">
        <v>109</v>
      </c>
      <c r="F388">
        <v>15</v>
      </c>
      <c r="G388">
        <v>0</v>
      </c>
      <c r="H388" t="s">
        <v>243</v>
      </c>
    </row>
    <row r="389" spans="1:8" x14ac:dyDescent="0.2">
      <c r="A389" t="s">
        <v>282</v>
      </c>
      <c r="B389" t="s">
        <v>109</v>
      </c>
      <c r="C389" t="s">
        <v>109</v>
      </c>
      <c r="D389" t="s">
        <v>109</v>
      </c>
      <c r="E389" t="s">
        <v>109</v>
      </c>
      <c r="F389">
        <v>15</v>
      </c>
      <c r="G389">
        <v>0</v>
      </c>
      <c r="H389" t="s">
        <v>241</v>
      </c>
    </row>
    <row r="390" spans="1:8" x14ac:dyDescent="0.2">
      <c r="A390" t="s">
        <v>282</v>
      </c>
      <c r="B390" t="s">
        <v>109</v>
      </c>
      <c r="C390" t="s">
        <v>109</v>
      </c>
      <c r="D390" t="s">
        <v>109</v>
      </c>
      <c r="E390" t="s">
        <v>109</v>
      </c>
      <c r="F390">
        <v>15</v>
      </c>
      <c r="G390">
        <v>0</v>
      </c>
      <c r="H390" t="s">
        <v>257</v>
      </c>
    </row>
    <row r="391" spans="1:8" x14ac:dyDescent="0.2">
      <c r="A391" t="s">
        <v>282</v>
      </c>
      <c r="B391" t="s">
        <v>109</v>
      </c>
      <c r="C391" t="s">
        <v>109</v>
      </c>
      <c r="D391" t="s">
        <v>109</v>
      </c>
      <c r="E391" t="s">
        <v>109</v>
      </c>
      <c r="F391">
        <v>10</v>
      </c>
      <c r="G391">
        <v>0</v>
      </c>
      <c r="H391" t="s">
        <v>257</v>
      </c>
    </row>
    <row r="392" spans="1:8" x14ac:dyDescent="0.2">
      <c r="A392" t="s">
        <v>282</v>
      </c>
      <c r="B392" t="s">
        <v>109</v>
      </c>
      <c r="C392" t="s">
        <v>109</v>
      </c>
      <c r="D392" t="s">
        <v>109</v>
      </c>
      <c r="E392" t="s">
        <v>109</v>
      </c>
      <c r="F392">
        <v>20</v>
      </c>
      <c r="G392">
        <v>0</v>
      </c>
      <c r="H392" t="s">
        <v>257</v>
      </c>
    </row>
    <row r="393" spans="1:8" x14ac:dyDescent="0.2">
      <c r="A393" t="s">
        <v>282</v>
      </c>
      <c r="B393" t="s">
        <v>109</v>
      </c>
      <c r="C393" t="s">
        <v>109</v>
      </c>
      <c r="D393" t="s">
        <v>109</v>
      </c>
      <c r="E393" t="s">
        <v>109</v>
      </c>
      <c r="F393">
        <v>10</v>
      </c>
      <c r="G393">
        <v>0</v>
      </c>
      <c r="H393" t="s">
        <v>257</v>
      </c>
    </row>
    <row r="394" spans="1:8" x14ac:dyDescent="0.2">
      <c r="A394" t="s">
        <v>282</v>
      </c>
      <c r="B394" t="s">
        <v>109</v>
      </c>
      <c r="C394" t="s">
        <v>109</v>
      </c>
      <c r="D394" t="s">
        <v>109</v>
      </c>
      <c r="E394" t="s">
        <v>109</v>
      </c>
      <c r="F394">
        <v>10</v>
      </c>
      <c r="G394">
        <v>0</v>
      </c>
      <c r="H394" t="s">
        <v>257</v>
      </c>
    </row>
    <row r="395" spans="1:8" x14ac:dyDescent="0.2">
      <c r="A395" t="s">
        <v>282</v>
      </c>
      <c r="B395" t="s">
        <v>109</v>
      </c>
      <c r="C395" t="s">
        <v>109</v>
      </c>
      <c r="D395" t="s">
        <v>109</v>
      </c>
      <c r="E395" t="s">
        <v>109</v>
      </c>
      <c r="F395">
        <v>15</v>
      </c>
      <c r="G395">
        <v>0</v>
      </c>
      <c r="H395" t="s">
        <v>257</v>
      </c>
    </row>
    <row r="396" spans="1:8" x14ac:dyDescent="0.2">
      <c r="A396" t="s">
        <v>282</v>
      </c>
      <c r="B396" t="s">
        <v>109</v>
      </c>
      <c r="C396" t="s">
        <v>109</v>
      </c>
      <c r="D396" t="s">
        <v>109</v>
      </c>
      <c r="E396" t="s">
        <v>109</v>
      </c>
      <c r="F396">
        <v>10</v>
      </c>
      <c r="G396">
        <v>0</v>
      </c>
      <c r="H396" t="s">
        <v>257</v>
      </c>
    </row>
    <row r="397" spans="1:8" x14ac:dyDescent="0.2">
      <c r="A397" t="s">
        <v>282</v>
      </c>
      <c r="B397" t="s">
        <v>109</v>
      </c>
      <c r="C397" t="s">
        <v>109</v>
      </c>
      <c r="D397" t="s">
        <v>109</v>
      </c>
      <c r="E397" t="s">
        <v>109</v>
      </c>
      <c r="F397">
        <v>10</v>
      </c>
      <c r="G397">
        <v>0</v>
      </c>
      <c r="H397" t="s">
        <v>241</v>
      </c>
    </row>
    <row r="398" spans="1:8" x14ac:dyDescent="0.2">
      <c r="A398" t="s">
        <v>282</v>
      </c>
      <c r="B398" t="s">
        <v>109</v>
      </c>
      <c r="C398" t="s">
        <v>109</v>
      </c>
      <c r="D398" t="s">
        <v>109</v>
      </c>
      <c r="E398" t="s">
        <v>109</v>
      </c>
      <c r="F398">
        <v>15</v>
      </c>
      <c r="G398">
        <v>0</v>
      </c>
      <c r="H398" t="s">
        <v>257</v>
      </c>
    </row>
    <row r="399" spans="1:8" x14ac:dyDescent="0.2">
      <c r="A399" t="s">
        <v>282</v>
      </c>
      <c r="B399" t="s">
        <v>109</v>
      </c>
      <c r="C399" t="s">
        <v>109</v>
      </c>
      <c r="D399" t="s">
        <v>109</v>
      </c>
      <c r="E399" t="s">
        <v>109</v>
      </c>
      <c r="F399">
        <v>20</v>
      </c>
      <c r="G399">
        <v>0</v>
      </c>
      <c r="H399" t="s">
        <v>257</v>
      </c>
    </row>
    <row r="400" spans="1:8" x14ac:dyDescent="0.2">
      <c r="A400" t="s">
        <v>282</v>
      </c>
      <c r="B400" t="s">
        <v>109</v>
      </c>
      <c r="C400" t="s">
        <v>109</v>
      </c>
      <c r="D400" t="s">
        <v>109</v>
      </c>
      <c r="E400" t="s">
        <v>109</v>
      </c>
      <c r="F400">
        <v>15</v>
      </c>
      <c r="G400">
        <v>0</v>
      </c>
      <c r="H400" t="s">
        <v>234</v>
      </c>
    </row>
    <row r="401" spans="1:8" x14ac:dyDescent="0.2">
      <c r="A401" t="s">
        <v>282</v>
      </c>
      <c r="B401" t="s">
        <v>109</v>
      </c>
      <c r="C401" t="s">
        <v>109</v>
      </c>
      <c r="D401" t="s">
        <v>109</v>
      </c>
      <c r="E401" t="s">
        <v>109</v>
      </c>
      <c r="F401">
        <v>15</v>
      </c>
      <c r="G401">
        <v>0</v>
      </c>
      <c r="H401" t="s">
        <v>233</v>
      </c>
    </row>
    <row r="402" spans="1:8" x14ac:dyDescent="0.2">
      <c r="A402" t="s">
        <v>283</v>
      </c>
      <c r="B402" t="s">
        <v>109</v>
      </c>
      <c r="C402" t="s">
        <v>109</v>
      </c>
      <c r="D402" t="s">
        <v>109</v>
      </c>
      <c r="E402" t="s">
        <v>109</v>
      </c>
      <c r="F402">
        <v>10</v>
      </c>
      <c r="G402">
        <v>0</v>
      </c>
      <c r="H402" t="s">
        <v>241</v>
      </c>
    </row>
    <row r="403" spans="1:8" x14ac:dyDescent="0.2">
      <c r="A403" t="s">
        <v>283</v>
      </c>
      <c r="B403" t="s">
        <v>109</v>
      </c>
      <c r="C403" t="s">
        <v>109</v>
      </c>
      <c r="D403" t="s">
        <v>109</v>
      </c>
      <c r="E403" t="s">
        <v>109</v>
      </c>
      <c r="F403">
        <v>10</v>
      </c>
      <c r="G403">
        <v>0</v>
      </c>
      <c r="H403" t="s">
        <v>234</v>
      </c>
    </row>
    <row r="404" spans="1:8" x14ac:dyDescent="0.2">
      <c r="A404" t="s">
        <v>283</v>
      </c>
      <c r="B404" t="s">
        <v>109</v>
      </c>
      <c r="C404" t="s">
        <v>109</v>
      </c>
      <c r="D404" t="s">
        <v>109</v>
      </c>
      <c r="E404" t="s">
        <v>109</v>
      </c>
      <c r="F404">
        <v>10</v>
      </c>
      <c r="G404">
        <v>0</v>
      </c>
      <c r="H404" t="s">
        <v>241</v>
      </c>
    </row>
    <row r="405" spans="1:8" x14ac:dyDescent="0.2">
      <c r="A405" t="s">
        <v>283</v>
      </c>
      <c r="B405" t="s">
        <v>109</v>
      </c>
      <c r="C405" t="s">
        <v>109</v>
      </c>
      <c r="D405" t="s">
        <v>109</v>
      </c>
      <c r="E405" t="s">
        <v>109</v>
      </c>
      <c r="F405">
        <v>15</v>
      </c>
      <c r="G405">
        <v>0</v>
      </c>
      <c r="H405" t="s">
        <v>231</v>
      </c>
    </row>
    <row r="406" spans="1:8" x14ac:dyDescent="0.2">
      <c r="A406" t="s">
        <v>283</v>
      </c>
      <c r="B406" t="s">
        <v>109</v>
      </c>
      <c r="C406" t="s">
        <v>109</v>
      </c>
      <c r="D406" t="s">
        <v>109</v>
      </c>
      <c r="E406" t="s">
        <v>109</v>
      </c>
      <c r="F406">
        <v>15</v>
      </c>
      <c r="G406">
        <v>0</v>
      </c>
      <c r="H406" t="s">
        <v>241</v>
      </c>
    </row>
    <row r="407" spans="1:8" x14ac:dyDescent="0.2">
      <c r="A407" t="s">
        <v>283</v>
      </c>
      <c r="B407" t="s">
        <v>109</v>
      </c>
      <c r="C407" t="s">
        <v>109</v>
      </c>
      <c r="D407" t="s">
        <v>109</v>
      </c>
      <c r="E407" t="s">
        <v>109</v>
      </c>
      <c r="F407">
        <v>15</v>
      </c>
      <c r="G407">
        <v>0</v>
      </c>
      <c r="H407" t="s">
        <v>243</v>
      </c>
    </row>
    <row r="408" spans="1:8" x14ac:dyDescent="0.2">
      <c r="A408" t="s">
        <v>283</v>
      </c>
      <c r="B408" t="s">
        <v>109</v>
      </c>
      <c r="C408" t="s">
        <v>109</v>
      </c>
      <c r="D408" t="s">
        <v>109</v>
      </c>
      <c r="E408" t="s">
        <v>109</v>
      </c>
      <c r="F408">
        <v>14</v>
      </c>
      <c r="G408">
        <v>0</v>
      </c>
      <c r="H408" t="s">
        <v>242</v>
      </c>
    </row>
    <row r="409" spans="1:8" x14ac:dyDescent="0.2">
      <c r="A409" t="s">
        <v>283</v>
      </c>
      <c r="B409" t="s">
        <v>109</v>
      </c>
      <c r="C409" t="s">
        <v>109</v>
      </c>
      <c r="D409" t="s">
        <v>109</v>
      </c>
      <c r="E409" t="s">
        <v>109</v>
      </c>
      <c r="F409">
        <v>15</v>
      </c>
      <c r="G409">
        <v>0</v>
      </c>
      <c r="H409" t="s">
        <v>242</v>
      </c>
    </row>
    <row r="410" spans="1:8" x14ac:dyDescent="0.2">
      <c r="A410" t="s">
        <v>283</v>
      </c>
      <c r="B410" t="s">
        <v>109</v>
      </c>
      <c r="C410" t="s">
        <v>109</v>
      </c>
      <c r="D410" t="s">
        <v>109</v>
      </c>
      <c r="E410" t="s">
        <v>109</v>
      </c>
      <c r="F410">
        <v>10</v>
      </c>
      <c r="G410">
        <v>0</v>
      </c>
      <c r="H410" t="s">
        <v>257</v>
      </c>
    </row>
    <row r="411" spans="1:8" x14ac:dyDescent="0.2">
      <c r="A411" t="s">
        <v>283</v>
      </c>
      <c r="B411" t="s">
        <v>109</v>
      </c>
      <c r="C411" t="s">
        <v>109</v>
      </c>
      <c r="D411" t="s">
        <v>109</v>
      </c>
      <c r="E411" t="s">
        <v>109</v>
      </c>
      <c r="F411">
        <v>15</v>
      </c>
      <c r="G411">
        <v>0</v>
      </c>
      <c r="H411" t="s">
        <v>242</v>
      </c>
    </row>
    <row r="412" spans="1:8" x14ac:dyDescent="0.2">
      <c r="A412" t="s">
        <v>283</v>
      </c>
      <c r="B412" t="s">
        <v>109</v>
      </c>
      <c r="C412" t="s">
        <v>109</v>
      </c>
      <c r="D412" t="s">
        <v>109</v>
      </c>
      <c r="E412" t="s">
        <v>109</v>
      </c>
      <c r="F412">
        <v>10</v>
      </c>
      <c r="G412">
        <v>0</v>
      </c>
      <c r="H412" t="s">
        <v>232</v>
      </c>
    </row>
    <row r="413" spans="1:8" x14ac:dyDescent="0.2">
      <c r="A413" t="s">
        <v>283</v>
      </c>
      <c r="B413" t="s">
        <v>109</v>
      </c>
      <c r="C413" t="s">
        <v>109</v>
      </c>
      <c r="D413" t="s">
        <v>109</v>
      </c>
      <c r="E413" t="s">
        <v>109</v>
      </c>
      <c r="F413">
        <v>15</v>
      </c>
      <c r="G413">
        <v>0</v>
      </c>
      <c r="H413" t="s">
        <v>232</v>
      </c>
    </row>
    <row r="414" spans="1:8" x14ac:dyDescent="0.2">
      <c r="A414" t="s">
        <v>283</v>
      </c>
      <c r="B414" t="s">
        <v>109</v>
      </c>
      <c r="C414" t="s">
        <v>109</v>
      </c>
      <c r="D414" t="s">
        <v>109</v>
      </c>
      <c r="E414" t="s">
        <v>109</v>
      </c>
      <c r="F414">
        <v>10</v>
      </c>
      <c r="G414">
        <v>0</v>
      </c>
      <c r="H414" t="s">
        <v>243</v>
      </c>
    </row>
    <row r="415" spans="1:8" x14ac:dyDescent="0.2">
      <c r="A415" t="s">
        <v>283</v>
      </c>
      <c r="B415" t="s">
        <v>109</v>
      </c>
      <c r="C415" t="s">
        <v>109</v>
      </c>
      <c r="D415" t="s">
        <v>109</v>
      </c>
      <c r="E415" t="s">
        <v>109</v>
      </c>
      <c r="F415">
        <v>15</v>
      </c>
      <c r="G415">
        <v>0</v>
      </c>
      <c r="H415" t="s">
        <v>241</v>
      </c>
    </row>
    <row r="416" spans="1:8" x14ac:dyDescent="0.2">
      <c r="A416" t="s">
        <v>283</v>
      </c>
      <c r="B416" t="s">
        <v>109</v>
      </c>
      <c r="C416" t="s">
        <v>109</v>
      </c>
      <c r="D416" t="s">
        <v>109</v>
      </c>
      <c r="E416" t="s">
        <v>109</v>
      </c>
      <c r="F416">
        <v>12</v>
      </c>
      <c r="G416">
        <v>0</v>
      </c>
      <c r="H416" t="s">
        <v>234</v>
      </c>
    </row>
    <row r="417" spans="1:8" x14ac:dyDescent="0.2">
      <c r="A417" t="s">
        <v>283</v>
      </c>
      <c r="B417" t="s">
        <v>109</v>
      </c>
      <c r="C417" t="s">
        <v>109</v>
      </c>
      <c r="D417" t="s">
        <v>109</v>
      </c>
      <c r="E417" t="s">
        <v>109</v>
      </c>
      <c r="F417">
        <v>12</v>
      </c>
      <c r="G417">
        <v>0</v>
      </c>
      <c r="H417" t="s">
        <v>233</v>
      </c>
    </row>
    <row r="418" spans="1:8" x14ac:dyDescent="0.2">
      <c r="A418" t="s">
        <v>283</v>
      </c>
      <c r="B418" t="s">
        <v>109</v>
      </c>
      <c r="C418" t="s">
        <v>109</v>
      </c>
      <c r="D418" t="s">
        <v>109</v>
      </c>
      <c r="E418" t="s">
        <v>109</v>
      </c>
      <c r="F418">
        <v>15</v>
      </c>
      <c r="G418">
        <v>0</v>
      </c>
      <c r="H418" t="s">
        <v>233</v>
      </c>
    </row>
    <row r="419" spans="1:8" x14ac:dyDescent="0.2">
      <c r="A419" t="s">
        <v>283</v>
      </c>
      <c r="B419" t="s">
        <v>109</v>
      </c>
      <c r="C419" t="s">
        <v>109</v>
      </c>
      <c r="D419" t="s">
        <v>109</v>
      </c>
      <c r="E419" t="s">
        <v>109</v>
      </c>
      <c r="F419">
        <v>15</v>
      </c>
      <c r="G419">
        <v>0</v>
      </c>
      <c r="H419" t="s">
        <v>234</v>
      </c>
    </row>
    <row r="420" spans="1:8" x14ac:dyDescent="0.2">
      <c r="A420" t="s">
        <v>283</v>
      </c>
      <c r="B420" t="s">
        <v>109</v>
      </c>
      <c r="C420" t="s">
        <v>109</v>
      </c>
      <c r="D420" t="s">
        <v>109</v>
      </c>
      <c r="E420" t="s">
        <v>109</v>
      </c>
      <c r="F420">
        <v>15</v>
      </c>
      <c r="G420">
        <v>0</v>
      </c>
      <c r="H420" t="s">
        <v>241</v>
      </c>
    </row>
    <row r="421" spans="1:8" x14ac:dyDescent="0.2">
      <c r="A421" t="s">
        <v>284</v>
      </c>
      <c r="B421" t="s">
        <v>109</v>
      </c>
      <c r="C421" t="s">
        <v>109</v>
      </c>
      <c r="D421" t="s">
        <v>109</v>
      </c>
      <c r="E421" t="s">
        <v>109</v>
      </c>
      <c r="F421">
        <v>10</v>
      </c>
      <c r="G421">
        <v>0</v>
      </c>
      <c r="H421" t="s">
        <v>241</v>
      </c>
    </row>
    <row r="422" spans="1:8" x14ac:dyDescent="0.2">
      <c r="A422" t="s">
        <v>284</v>
      </c>
      <c r="B422" t="s">
        <v>109</v>
      </c>
      <c r="C422" t="s">
        <v>109</v>
      </c>
      <c r="D422" t="s">
        <v>109</v>
      </c>
      <c r="E422" t="s">
        <v>109</v>
      </c>
      <c r="F422">
        <v>15</v>
      </c>
      <c r="G422">
        <v>0</v>
      </c>
      <c r="H422" t="s">
        <v>241</v>
      </c>
    </row>
    <row r="423" spans="1:8" x14ac:dyDescent="0.2">
      <c r="A423" t="s">
        <v>284</v>
      </c>
      <c r="B423" t="s">
        <v>109</v>
      </c>
      <c r="C423" t="s">
        <v>109</v>
      </c>
      <c r="D423" t="s">
        <v>109</v>
      </c>
      <c r="E423" t="s">
        <v>109</v>
      </c>
      <c r="F423">
        <v>10</v>
      </c>
      <c r="G423">
        <v>0</v>
      </c>
      <c r="H423" t="s">
        <v>242</v>
      </c>
    </row>
    <row r="424" spans="1:8" x14ac:dyDescent="0.2">
      <c r="A424" t="s">
        <v>284</v>
      </c>
      <c r="B424" t="s">
        <v>109</v>
      </c>
      <c r="C424" t="s">
        <v>109</v>
      </c>
      <c r="D424" t="s">
        <v>109</v>
      </c>
      <c r="E424" t="s">
        <v>109</v>
      </c>
      <c r="F424">
        <v>5</v>
      </c>
      <c r="G424">
        <v>0</v>
      </c>
      <c r="H424" t="s">
        <v>241</v>
      </c>
    </row>
    <row r="425" spans="1:8" x14ac:dyDescent="0.2">
      <c r="A425" t="s">
        <v>284</v>
      </c>
      <c r="B425" t="s">
        <v>109</v>
      </c>
      <c r="C425" t="s">
        <v>109</v>
      </c>
      <c r="D425" t="s">
        <v>109</v>
      </c>
      <c r="E425" t="s">
        <v>109</v>
      </c>
      <c r="F425">
        <v>5</v>
      </c>
      <c r="G425">
        <v>0</v>
      </c>
      <c r="H425" t="s">
        <v>234</v>
      </c>
    </row>
    <row r="426" spans="1:8" x14ac:dyDescent="0.2">
      <c r="A426" t="s">
        <v>284</v>
      </c>
      <c r="B426" t="s">
        <v>109</v>
      </c>
      <c r="C426" t="s">
        <v>109</v>
      </c>
      <c r="D426" t="s">
        <v>109</v>
      </c>
      <c r="E426" t="s">
        <v>109</v>
      </c>
      <c r="F426">
        <v>20</v>
      </c>
      <c r="G426">
        <v>0</v>
      </c>
      <c r="H426" t="s">
        <v>231</v>
      </c>
    </row>
    <row r="427" spans="1:8" x14ac:dyDescent="0.2">
      <c r="A427" t="s">
        <v>284</v>
      </c>
      <c r="B427" t="s">
        <v>109</v>
      </c>
      <c r="C427" t="s">
        <v>109</v>
      </c>
      <c r="D427" t="s">
        <v>109</v>
      </c>
      <c r="E427" t="s">
        <v>109</v>
      </c>
      <c r="F427">
        <v>20</v>
      </c>
      <c r="G427">
        <v>0</v>
      </c>
      <c r="H427" t="s">
        <v>242</v>
      </c>
    </row>
    <row r="428" spans="1:8" x14ac:dyDescent="0.2">
      <c r="A428" t="s">
        <v>286</v>
      </c>
      <c r="B428" t="s">
        <v>109</v>
      </c>
      <c r="C428" t="s">
        <v>109</v>
      </c>
      <c r="D428" t="s">
        <v>109</v>
      </c>
      <c r="E428" t="s">
        <v>109</v>
      </c>
      <c r="F428">
        <v>20</v>
      </c>
      <c r="G428">
        <v>0</v>
      </c>
      <c r="H428" t="s">
        <v>232</v>
      </c>
    </row>
    <row r="429" spans="1:8" x14ac:dyDescent="0.2">
      <c r="A429" t="s">
        <v>286</v>
      </c>
      <c r="B429" t="s">
        <v>109</v>
      </c>
      <c r="C429" t="s">
        <v>109</v>
      </c>
      <c r="D429" t="s">
        <v>109</v>
      </c>
      <c r="E429" t="s">
        <v>109</v>
      </c>
      <c r="F429">
        <v>12</v>
      </c>
      <c r="G429">
        <v>0</v>
      </c>
      <c r="H429" t="s">
        <v>232</v>
      </c>
    </row>
    <row r="430" spans="1:8" x14ac:dyDescent="0.2">
      <c r="A430" t="s">
        <v>286</v>
      </c>
      <c r="B430" t="s">
        <v>109</v>
      </c>
      <c r="C430" t="s">
        <v>109</v>
      </c>
      <c r="D430" t="s">
        <v>109</v>
      </c>
      <c r="E430" t="s">
        <v>109</v>
      </c>
      <c r="F430">
        <v>10</v>
      </c>
      <c r="G430">
        <v>0</v>
      </c>
      <c r="H430" t="s">
        <v>232</v>
      </c>
    </row>
    <row r="431" spans="1:8" x14ac:dyDescent="0.2">
      <c r="A431" t="s">
        <v>286</v>
      </c>
      <c r="B431" t="s">
        <v>109</v>
      </c>
      <c r="C431" t="s">
        <v>109</v>
      </c>
      <c r="D431" t="s">
        <v>109</v>
      </c>
      <c r="E431" t="s">
        <v>109</v>
      </c>
      <c r="F431">
        <v>15</v>
      </c>
      <c r="G431">
        <v>0</v>
      </c>
      <c r="H431" t="s">
        <v>234</v>
      </c>
    </row>
    <row r="432" spans="1:8" x14ac:dyDescent="0.2">
      <c r="A432" t="s">
        <v>287</v>
      </c>
      <c r="B432" t="s">
        <v>109</v>
      </c>
      <c r="C432" t="s">
        <v>109</v>
      </c>
      <c r="D432" t="s">
        <v>109</v>
      </c>
      <c r="E432" t="s">
        <v>109</v>
      </c>
      <c r="F432">
        <v>10</v>
      </c>
      <c r="G432">
        <v>0</v>
      </c>
      <c r="H432" t="s">
        <v>257</v>
      </c>
    </row>
    <row r="433" spans="1:8" x14ac:dyDescent="0.2">
      <c r="A433" t="s">
        <v>289</v>
      </c>
      <c r="B433" t="s">
        <v>109</v>
      </c>
      <c r="C433" t="s">
        <v>109</v>
      </c>
      <c r="D433" t="s">
        <v>109</v>
      </c>
      <c r="E433" t="s">
        <v>109</v>
      </c>
      <c r="F433">
        <v>10</v>
      </c>
      <c r="G433">
        <v>0</v>
      </c>
      <c r="H433" t="s">
        <v>257</v>
      </c>
    </row>
    <row r="434" spans="1:8" x14ac:dyDescent="0.2">
      <c r="A434" t="s">
        <v>289</v>
      </c>
      <c r="B434" t="s">
        <v>109</v>
      </c>
      <c r="C434" t="s">
        <v>109</v>
      </c>
      <c r="D434" t="s">
        <v>109</v>
      </c>
      <c r="E434" t="s">
        <v>109</v>
      </c>
      <c r="F434">
        <v>15</v>
      </c>
      <c r="G434">
        <v>0</v>
      </c>
      <c r="H434" t="s">
        <v>231</v>
      </c>
    </row>
    <row r="435" spans="1:8" x14ac:dyDescent="0.2">
      <c r="A435" t="s">
        <v>290</v>
      </c>
      <c r="B435" t="s">
        <v>109</v>
      </c>
      <c r="C435" t="s">
        <v>109</v>
      </c>
      <c r="D435" t="s">
        <v>109</v>
      </c>
      <c r="E435" t="s">
        <v>109</v>
      </c>
      <c r="F435">
        <v>5</v>
      </c>
      <c r="G435">
        <v>0</v>
      </c>
      <c r="H435" t="s">
        <v>257</v>
      </c>
    </row>
    <row r="436" spans="1:8" x14ac:dyDescent="0.2">
      <c r="A436" t="s">
        <v>291</v>
      </c>
      <c r="B436" t="s">
        <v>109</v>
      </c>
      <c r="C436" t="s">
        <v>109</v>
      </c>
      <c r="D436" t="s">
        <v>109</v>
      </c>
      <c r="E436" t="s">
        <v>109</v>
      </c>
      <c r="F436">
        <v>10</v>
      </c>
      <c r="G436">
        <v>0</v>
      </c>
      <c r="H436" t="s">
        <v>257</v>
      </c>
    </row>
    <row r="437" spans="1:8" x14ac:dyDescent="0.2">
      <c r="A437" t="s">
        <v>292</v>
      </c>
      <c r="B437" t="s">
        <v>109</v>
      </c>
      <c r="C437" t="s">
        <v>109</v>
      </c>
      <c r="D437" t="s">
        <v>109</v>
      </c>
      <c r="E437" t="s">
        <v>109</v>
      </c>
      <c r="F437">
        <v>10</v>
      </c>
      <c r="G437">
        <v>0</v>
      </c>
      <c r="H437" t="s">
        <v>257</v>
      </c>
    </row>
    <row r="438" spans="1:8" x14ac:dyDescent="0.2">
      <c r="A438" t="s">
        <v>292</v>
      </c>
      <c r="B438" t="s">
        <v>109</v>
      </c>
      <c r="C438" t="s">
        <v>109</v>
      </c>
      <c r="D438" t="s">
        <v>109</v>
      </c>
      <c r="E438" t="s">
        <v>109</v>
      </c>
      <c r="F438">
        <v>5</v>
      </c>
      <c r="G438">
        <v>0</v>
      </c>
      <c r="H438" t="s">
        <v>257</v>
      </c>
    </row>
    <row r="439" spans="1:8" x14ac:dyDescent="0.2">
      <c r="A439" t="s">
        <v>293</v>
      </c>
      <c r="B439" t="s">
        <v>109</v>
      </c>
      <c r="C439" t="s">
        <v>109</v>
      </c>
      <c r="D439" t="s">
        <v>109</v>
      </c>
      <c r="E439" t="s">
        <v>109</v>
      </c>
      <c r="F439">
        <v>20</v>
      </c>
      <c r="G439">
        <v>0</v>
      </c>
      <c r="H439" t="s">
        <v>257</v>
      </c>
    </row>
    <row r="440" spans="1:8" x14ac:dyDescent="0.2">
      <c r="A440" t="s">
        <v>293</v>
      </c>
      <c r="B440" t="s">
        <v>109</v>
      </c>
      <c r="C440" t="s">
        <v>109</v>
      </c>
      <c r="D440" t="s">
        <v>109</v>
      </c>
      <c r="E440" t="s">
        <v>109</v>
      </c>
      <c r="F440">
        <v>10</v>
      </c>
      <c r="G440">
        <v>0</v>
      </c>
      <c r="H440" t="s">
        <v>257</v>
      </c>
    </row>
    <row r="441" spans="1:8" x14ac:dyDescent="0.2">
      <c r="A441" t="s">
        <v>293</v>
      </c>
      <c r="B441" t="s">
        <v>109</v>
      </c>
      <c r="C441" t="s">
        <v>109</v>
      </c>
      <c r="D441" t="s">
        <v>109</v>
      </c>
      <c r="E441" t="s">
        <v>109</v>
      </c>
      <c r="F441">
        <v>5</v>
      </c>
      <c r="G441">
        <v>0</v>
      </c>
      <c r="H441" t="s">
        <v>257</v>
      </c>
    </row>
    <row r="442" spans="1:8" x14ac:dyDescent="0.2">
      <c r="A442" s="8">
        <v>46009</v>
      </c>
      <c r="B442" t="s">
        <v>109</v>
      </c>
      <c r="C442" t="s">
        <v>109</v>
      </c>
      <c r="D442" t="s">
        <v>109</v>
      </c>
      <c r="E442" t="s">
        <v>109</v>
      </c>
      <c r="F442">
        <v>5</v>
      </c>
      <c r="G442">
        <v>0</v>
      </c>
      <c r="H442" t="s">
        <v>257</v>
      </c>
    </row>
    <row r="443" spans="1:8" x14ac:dyDescent="0.2">
      <c r="A443" s="8">
        <v>46011</v>
      </c>
      <c r="B443" t="s">
        <v>109</v>
      </c>
      <c r="C443" t="s">
        <v>109</v>
      </c>
      <c r="D443" t="s">
        <v>109</v>
      </c>
      <c r="E443" t="s">
        <v>109</v>
      </c>
      <c r="F443">
        <v>5</v>
      </c>
      <c r="G443">
        <v>0</v>
      </c>
      <c r="H443" t="s">
        <v>257</v>
      </c>
    </row>
    <row r="444" spans="1:8" x14ac:dyDescent="0.2">
      <c r="A444" s="8">
        <v>46015</v>
      </c>
      <c r="B444" t="s">
        <v>109</v>
      </c>
      <c r="C444" t="s">
        <v>109</v>
      </c>
      <c r="D444" t="s">
        <v>109</v>
      </c>
      <c r="E444" t="s">
        <v>109</v>
      </c>
      <c r="F444">
        <v>20</v>
      </c>
      <c r="G444">
        <v>0</v>
      </c>
      <c r="H444" t="s">
        <v>257</v>
      </c>
    </row>
    <row r="445" spans="1:8" x14ac:dyDescent="0.2">
      <c r="A445" s="8">
        <v>46016</v>
      </c>
      <c r="B445" t="s">
        <v>109</v>
      </c>
      <c r="C445" t="s">
        <v>109</v>
      </c>
      <c r="D445" t="s">
        <v>109</v>
      </c>
      <c r="E445" t="s">
        <v>109</v>
      </c>
      <c r="F445">
        <v>5</v>
      </c>
      <c r="G445">
        <v>0</v>
      </c>
      <c r="H445" t="s">
        <v>257</v>
      </c>
    </row>
    <row r="446" spans="1:8" x14ac:dyDescent="0.2">
      <c r="A446" s="8">
        <v>46016</v>
      </c>
      <c r="B446" t="s">
        <v>109</v>
      </c>
      <c r="C446" t="s">
        <v>109</v>
      </c>
      <c r="D446" t="s">
        <v>109</v>
      </c>
      <c r="E446" t="s">
        <v>109</v>
      </c>
      <c r="F446">
        <v>5</v>
      </c>
      <c r="G446">
        <v>0</v>
      </c>
      <c r="H446" t="s">
        <v>257</v>
      </c>
    </row>
    <row r="447" spans="1:8" x14ac:dyDescent="0.2">
      <c r="A447" s="8">
        <v>46018</v>
      </c>
      <c r="B447" t="s">
        <v>109</v>
      </c>
      <c r="C447" t="s">
        <v>109</v>
      </c>
      <c r="D447" t="s">
        <v>109</v>
      </c>
      <c r="E447" t="s">
        <v>109</v>
      </c>
      <c r="F447">
        <v>5</v>
      </c>
      <c r="G447">
        <v>0</v>
      </c>
      <c r="H447" t="s">
        <v>257</v>
      </c>
    </row>
    <row r="448" spans="1:8" x14ac:dyDescent="0.2">
      <c r="A448" s="8">
        <v>46019</v>
      </c>
      <c r="B448" t="s">
        <v>109</v>
      </c>
      <c r="C448" t="s">
        <v>109</v>
      </c>
      <c r="D448" t="s">
        <v>109</v>
      </c>
      <c r="E448" t="s">
        <v>109</v>
      </c>
      <c r="F448">
        <v>5</v>
      </c>
      <c r="G448">
        <v>0</v>
      </c>
      <c r="H448" t="s">
        <v>257</v>
      </c>
    </row>
    <row r="449" spans="1:8" x14ac:dyDescent="0.2">
      <c r="A449" s="8">
        <v>46019</v>
      </c>
      <c r="B449" t="s">
        <v>109</v>
      </c>
      <c r="C449" t="s">
        <v>109</v>
      </c>
      <c r="D449" t="s">
        <v>109</v>
      </c>
      <c r="E449" t="s">
        <v>109</v>
      </c>
      <c r="F449">
        <v>50</v>
      </c>
      <c r="G449">
        <v>0</v>
      </c>
      <c r="H449" t="s">
        <v>257</v>
      </c>
    </row>
    <row r="450" spans="1:8" x14ac:dyDescent="0.2">
      <c r="A450" s="8">
        <v>46024</v>
      </c>
      <c r="B450" t="s">
        <v>109</v>
      </c>
      <c r="C450" t="s">
        <v>109</v>
      </c>
      <c r="D450" t="s">
        <v>109</v>
      </c>
      <c r="E450" t="s">
        <v>109</v>
      </c>
      <c r="F450">
        <v>15</v>
      </c>
      <c r="G450">
        <v>0</v>
      </c>
      <c r="H450" t="s">
        <v>257</v>
      </c>
    </row>
    <row r="451" spans="1:8" x14ac:dyDescent="0.2">
      <c r="A451" t="s">
        <v>321</v>
      </c>
      <c r="B451" t="s">
        <v>109</v>
      </c>
      <c r="C451" t="s">
        <v>109</v>
      </c>
      <c r="D451" t="s">
        <v>109</v>
      </c>
      <c r="E451" t="s">
        <v>109</v>
      </c>
      <c r="F451">
        <v>2</v>
      </c>
      <c r="G451">
        <v>0</v>
      </c>
      <c r="H451" t="s">
        <v>322</v>
      </c>
    </row>
    <row r="452" spans="1:8" x14ac:dyDescent="0.2">
      <c r="A452" t="s">
        <v>321</v>
      </c>
      <c r="B452" t="s">
        <v>109</v>
      </c>
      <c r="C452" t="s">
        <v>109</v>
      </c>
      <c r="D452" t="s">
        <v>109</v>
      </c>
      <c r="E452" t="s">
        <v>109</v>
      </c>
      <c r="F452">
        <v>5</v>
      </c>
      <c r="G452">
        <v>0</v>
      </c>
      <c r="H452" t="s">
        <v>322</v>
      </c>
    </row>
    <row r="453" spans="1:8" x14ac:dyDescent="0.2">
      <c r="A453" t="s">
        <v>321</v>
      </c>
      <c r="B453" t="s">
        <v>109</v>
      </c>
      <c r="C453" t="s">
        <v>109</v>
      </c>
      <c r="D453" t="s">
        <v>109</v>
      </c>
      <c r="E453" t="s">
        <v>109</v>
      </c>
      <c r="F453">
        <v>3</v>
      </c>
      <c r="G453">
        <v>0</v>
      </c>
      <c r="H453" t="s">
        <v>322</v>
      </c>
    </row>
    <row r="454" spans="1:8" x14ac:dyDescent="0.2">
      <c r="A454" t="s">
        <v>321</v>
      </c>
      <c r="B454" t="s">
        <v>109</v>
      </c>
      <c r="C454" t="s">
        <v>109</v>
      </c>
      <c r="D454" t="s">
        <v>109</v>
      </c>
      <c r="E454" t="s">
        <v>109</v>
      </c>
      <c r="F454">
        <v>4</v>
      </c>
      <c r="G454">
        <v>0</v>
      </c>
      <c r="H454" t="s">
        <v>322</v>
      </c>
    </row>
    <row r="455" spans="1:8" x14ac:dyDescent="0.2">
      <c r="A455" t="s">
        <v>321</v>
      </c>
      <c r="B455" t="s">
        <v>109</v>
      </c>
      <c r="C455" t="s">
        <v>109</v>
      </c>
      <c r="D455" t="s">
        <v>109</v>
      </c>
      <c r="E455" t="s">
        <v>109</v>
      </c>
      <c r="F455">
        <v>2</v>
      </c>
      <c r="G455">
        <v>0</v>
      </c>
      <c r="H455" t="s">
        <v>322</v>
      </c>
    </row>
    <row r="456" spans="1:8" x14ac:dyDescent="0.2">
      <c r="A456" t="s">
        <v>335</v>
      </c>
      <c r="B456" t="s">
        <v>109</v>
      </c>
      <c r="C456" t="s">
        <v>109</v>
      </c>
      <c r="D456" t="s">
        <v>109</v>
      </c>
      <c r="E456" t="s">
        <v>109</v>
      </c>
      <c r="F456">
        <v>2</v>
      </c>
      <c r="G456">
        <v>0.5</v>
      </c>
      <c r="H456" t="s">
        <v>344</v>
      </c>
    </row>
    <row r="457" spans="1:8" x14ac:dyDescent="0.2">
      <c r="A457" t="s">
        <v>335</v>
      </c>
      <c r="B457" t="s">
        <v>122</v>
      </c>
      <c r="C457" t="s">
        <v>336</v>
      </c>
      <c r="D457" t="s">
        <v>337</v>
      </c>
      <c r="E457" t="s">
        <v>281</v>
      </c>
      <c r="F457">
        <v>5</v>
      </c>
      <c r="G457">
        <v>1.25</v>
      </c>
      <c r="H457" t="s">
        <v>344</v>
      </c>
    </row>
    <row r="458" spans="1:8" x14ac:dyDescent="0.2">
      <c r="A458" t="s">
        <v>335</v>
      </c>
      <c r="B458" t="s">
        <v>109</v>
      </c>
      <c r="C458" t="s">
        <v>109</v>
      </c>
      <c r="D458" t="s">
        <v>109</v>
      </c>
      <c r="E458" t="s">
        <v>109</v>
      </c>
      <c r="F458">
        <v>2</v>
      </c>
      <c r="G458">
        <v>0.5</v>
      </c>
      <c r="H458" t="s">
        <v>344</v>
      </c>
    </row>
    <row r="459" spans="1:8" x14ac:dyDescent="0.2">
      <c r="A459" t="s">
        <v>335</v>
      </c>
      <c r="B459" t="s">
        <v>237</v>
      </c>
      <c r="C459" t="s">
        <v>259</v>
      </c>
      <c r="D459" t="s">
        <v>260</v>
      </c>
      <c r="E459" t="s">
        <v>261</v>
      </c>
      <c r="F459">
        <v>2</v>
      </c>
      <c r="G459">
        <v>0.5</v>
      </c>
      <c r="H459" t="s">
        <v>344</v>
      </c>
    </row>
    <row r="460" spans="1:8" x14ac:dyDescent="0.2">
      <c r="A460" t="s">
        <v>335</v>
      </c>
      <c r="B460" t="s">
        <v>109</v>
      </c>
      <c r="C460" t="s">
        <v>109</v>
      </c>
      <c r="D460" t="s">
        <v>109</v>
      </c>
      <c r="E460" t="s">
        <v>109</v>
      </c>
      <c r="F460">
        <v>5</v>
      </c>
      <c r="G460">
        <v>1.25</v>
      </c>
      <c r="H460" t="s">
        <v>344</v>
      </c>
    </row>
    <row r="461" spans="1:8" x14ac:dyDescent="0.2">
      <c r="A461" t="s">
        <v>335</v>
      </c>
      <c r="B461" t="s">
        <v>109</v>
      </c>
      <c r="C461" t="s">
        <v>109</v>
      </c>
      <c r="D461" t="s">
        <v>109</v>
      </c>
      <c r="E461" t="s">
        <v>109</v>
      </c>
      <c r="F461">
        <v>2</v>
      </c>
      <c r="G461">
        <v>0</v>
      </c>
      <c r="H461" t="s">
        <v>344</v>
      </c>
    </row>
    <row r="462" spans="1:8" x14ac:dyDescent="0.2">
      <c r="A462" t="s">
        <v>335</v>
      </c>
      <c r="B462" t="s">
        <v>109</v>
      </c>
      <c r="C462" t="s">
        <v>109</v>
      </c>
      <c r="D462" t="s">
        <v>109</v>
      </c>
      <c r="E462" t="s">
        <v>109</v>
      </c>
      <c r="F462">
        <v>10</v>
      </c>
      <c r="G462">
        <v>2.5</v>
      </c>
      <c r="H462" t="s">
        <v>344</v>
      </c>
    </row>
    <row r="463" spans="1:8" x14ac:dyDescent="0.2">
      <c r="A463" t="s">
        <v>335</v>
      </c>
      <c r="B463" t="s">
        <v>109</v>
      </c>
      <c r="C463" t="s">
        <v>109</v>
      </c>
      <c r="D463" t="s">
        <v>109</v>
      </c>
      <c r="E463" t="s">
        <v>109</v>
      </c>
      <c r="F463">
        <v>5</v>
      </c>
      <c r="G463">
        <v>1.25</v>
      </c>
      <c r="H463" t="s">
        <v>344</v>
      </c>
    </row>
    <row r="464" spans="1:8" x14ac:dyDescent="0.2">
      <c r="A464" t="s">
        <v>335</v>
      </c>
      <c r="B464" t="s">
        <v>109</v>
      </c>
      <c r="C464" t="s">
        <v>109</v>
      </c>
      <c r="D464" t="s">
        <v>109</v>
      </c>
      <c r="E464" t="s">
        <v>109</v>
      </c>
      <c r="F464">
        <v>5</v>
      </c>
      <c r="G464">
        <v>1.25</v>
      </c>
      <c r="H464" t="s">
        <v>344</v>
      </c>
    </row>
    <row r="465" spans="1:8" x14ac:dyDescent="0.2">
      <c r="A465" t="s">
        <v>335</v>
      </c>
      <c r="B465" t="s">
        <v>109</v>
      </c>
      <c r="C465" t="s">
        <v>109</v>
      </c>
      <c r="D465" t="s">
        <v>109</v>
      </c>
      <c r="E465" t="s">
        <v>109</v>
      </c>
      <c r="F465">
        <v>4</v>
      </c>
      <c r="G465">
        <v>1</v>
      </c>
      <c r="H465" t="s">
        <v>344</v>
      </c>
    </row>
    <row r="466" spans="1:8" x14ac:dyDescent="0.2">
      <c r="A466" t="s">
        <v>335</v>
      </c>
      <c r="B466" t="s">
        <v>109</v>
      </c>
      <c r="C466" t="s">
        <v>109</v>
      </c>
      <c r="D466" t="s">
        <v>109</v>
      </c>
      <c r="E466" t="s">
        <v>109</v>
      </c>
      <c r="F466">
        <v>2</v>
      </c>
      <c r="G466">
        <v>0.5</v>
      </c>
      <c r="H466" t="s">
        <v>344</v>
      </c>
    </row>
    <row r="467" spans="1:8" x14ac:dyDescent="0.2">
      <c r="A467" t="s">
        <v>335</v>
      </c>
      <c r="B467" t="s">
        <v>109</v>
      </c>
      <c r="C467" t="s">
        <v>109</v>
      </c>
      <c r="D467" t="s">
        <v>109</v>
      </c>
      <c r="E467" t="s">
        <v>109</v>
      </c>
      <c r="F467">
        <v>2</v>
      </c>
      <c r="G467">
        <v>0.5</v>
      </c>
      <c r="H467" t="s">
        <v>344</v>
      </c>
    </row>
    <row r="468" spans="1:8" x14ac:dyDescent="0.2">
      <c r="A468" t="s">
        <v>335</v>
      </c>
      <c r="B468" t="s">
        <v>109</v>
      </c>
      <c r="C468" t="s">
        <v>109</v>
      </c>
      <c r="D468" t="s">
        <v>109</v>
      </c>
      <c r="E468" t="s">
        <v>109</v>
      </c>
      <c r="F468">
        <v>2</v>
      </c>
      <c r="G468">
        <v>0.5</v>
      </c>
      <c r="H468" t="s">
        <v>344</v>
      </c>
    </row>
    <row r="469" spans="1:8" x14ac:dyDescent="0.2">
      <c r="A469" t="s">
        <v>335</v>
      </c>
      <c r="B469" t="s">
        <v>109</v>
      </c>
      <c r="C469" t="s">
        <v>109</v>
      </c>
      <c r="D469" t="s">
        <v>109</v>
      </c>
      <c r="E469" t="s">
        <v>109</v>
      </c>
      <c r="F469">
        <v>2</v>
      </c>
      <c r="G469">
        <v>0.5</v>
      </c>
      <c r="H469" t="s">
        <v>344</v>
      </c>
    </row>
    <row r="470" spans="1:8" x14ac:dyDescent="0.2">
      <c r="A470" t="s">
        <v>335</v>
      </c>
      <c r="B470" t="s">
        <v>109</v>
      </c>
      <c r="C470" t="s">
        <v>109</v>
      </c>
      <c r="D470" t="s">
        <v>109</v>
      </c>
      <c r="E470" t="s">
        <v>109</v>
      </c>
      <c r="F470">
        <v>2</v>
      </c>
      <c r="G470">
        <v>0.5</v>
      </c>
      <c r="H470" t="s">
        <v>344</v>
      </c>
    </row>
    <row r="471" spans="1:8" x14ac:dyDescent="0.2">
      <c r="A471" t="s">
        <v>335</v>
      </c>
      <c r="B471" t="s">
        <v>109</v>
      </c>
      <c r="C471" t="s">
        <v>109</v>
      </c>
      <c r="D471" t="s">
        <v>109</v>
      </c>
      <c r="E471" t="s">
        <v>109</v>
      </c>
      <c r="F471">
        <v>5</v>
      </c>
      <c r="G471">
        <v>1.25</v>
      </c>
      <c r="H471" t="s">
        <v>344</v>
      </c>
    </row>
    <row r="472" spans="1:8" x14ac:dyDescent="0.2">
      <c r="A472" t="s">
        <v>335</v>
      </c>
      <c r="B472" t="s">
        <v>109</v>
      </c>
      <c r="C472" t="s">
        <v>109</v>
      </c>
      <c r="D472" t="s">
        <v>109</v>
      </c>
      <c r="E472" t="s">
        <v>109</v>
      </c>
      <c r="F472">
        <v>2</v>
      </c>
      <c r="G472">
        <v>0.5</v>
      </c>
      <c r="H472" t="s">
        <v>344</v>
      </c>
    </row>
    <row r="473" spans="1:8" x14ac:dyDescent="0.2">
      <c r="A473" t="s">
        <v>335</v>
      </c>
      <c r="B473" t="s">
        <v>109</v>
      </c>
      <c r="C473" t="s">
        <v>109</v>
      </c>
      <c r="D473" t="s">
        <v>109</v>
      </c>
      <c r="E473" t="s">
        <v>109</v>
      </c>
      <c r="F473">
        <v>2</v>
      </c>
      <c r="G473">
        <v>0.5</v>
      </c>
      <c r="H473" t="s">
        <v>344</v>
      </c>
    </row>
    <row r="474" spans="1:8" x14ac:dyDescent="0.2">
      <c r="A474" t="s">
        <v>335</v>
      </c>
      <c r="B474" t="s">
        <v>109</v>
      </c>
      <c r="C474" t="s">
        <v>109</v>
      </c>
      <c r="D474" t="s">
        <v>109</v>
      </c>
      <c r="E474" t="s">
        <v>109</v>
      </c>
      <c r="F474">
        <v>2</v>
      </c>
      <c r="G474">
        <v>0.5</v>
      </c>
      <c r="H474" t="s">
        <v>344</v>
      </c>
    </row>
    <row r="475" spans="1:8" x14ac:dyDescent="0.2">
      <c r="A475" t="s">
        <v>335</v>
      </c>
      <c r="B475" t="s">
        <v>109</v>
      </c>
      <c r="C475" t="s">
        <v>109</v>
      </c>
      <c r="D475" t="s">
        <v>109</v>
      </c>
      <c r="E475" t="s">
        <v>109</v>
      </c>
      <c r="F475">
        <v>5</v>
      </c>
      <c r="G475">
        <v>1.25</v>
      </c>
      <c r="H475" t="s">
        <v>344</v>
      </c>
    </row>
    <row r="476" spans="1:8" x14ac:dyDescent="0.2">
      <c r="A476" t="s">
        <v>335</v>
      </c>
      <c r="B476" t="s">
        <v>109</v>
      </c>
      <c r="C476" t="s">
        <v>109</v>
      </c>
      <c r="D476" t="s">
        <v>109</v>
      </c>
      <c r="E476" t="s">
        <v>109</v>
      </c>
      <c r="F476">
        <v>3</v>
      </c>
      <c r="G476">
        <v>0.75</v>
      </c>
      <c r="H476" t="s">
        <v>344</v>
      </c>
    </row>
    <row r="477" spans="1:8" x14ac:dyDescent="0.2">
      <c r="A477" t="s">
        <v>335</v>
      </c>
      <c r="B477" t="s">
        <v>109</v>
      </c>
      <c r="C477" t="s">
        <v>109</v>
      </c>
      <c r="D477" t="s">
        <v>109</v>
      </c>
      <c r="E477" t="s">
        <v>109</v>
      </c>
      <c r="F477">
        <v>4</v>
      </c>
      <c r="G477">
        <v>1</v>
      </c>
      <c r="H477" t="s">
        <v>344</v>
      </c>
    </row>
    <row r="478" spans="1:8" x14ac:dyDescent="0.2">
      <c r="A478" t="s">
        <v>335</v>
      </c>
      <c r="B478" t="s">
        <v>109</v>
      </c>
      <c r="C478" t="s">
        <v>109</v>
      </c>
      <c r="D478" t="s">
        <v>109</v>
      </c>
      <c r="E478" t="s">
        <v>109</v>
      </c>
      <c r="F478">
        <v>2</v>
      </c>
      <c r="G478">
        <v>0.5</v>
      </c>
      <c r="H478" t="s">
        <v>344</v>
      </c>
    </row>
    <row r="479" spans="1:8" x14ac:dyDescent="0.2">
      <c r="A479" t="s">
        <v>335</v>
      </c>
      <c r="B479" t="s">
        <v>109</v>
      </c>
      <c r="C479" t="s">
        <v>109</v>
      </c>
      <c r="D479" t="s">
        <v>109</v>
      </c>
      <c r="E479" t="s">
        <v>109</v>
      </c>
      <c r="F479">
        <v>6</v>
      </c>
      <c r="G479">
        <v>1.5</v>
      </c>
      <c r="H479" t="s">
        <v>344</v>
      </c>
    </row>
    <row r="480" spans="1:8" x14ac:dyDescent="0.2">
      <c r="A480" t="s">
        <v>335</v>
      </c>
      <c r="B480" t="s">
        <v>109</v>
      </c>
      <c r="C480" t="s">
        <v>109</v>
      </c>
      <c r="D480" t="s">
        <v>109</v>
      </c>
      <c r="E480" t="s">
        <v>109</v>
      </c>
      <c r="F480">
        <v>5</v>
      </c>
      <c r="G480">
        <v>1.25</v>
      </c>
      <c r="H480" t="s">
        <v>344</v>
      </c>
    </row>
    <row r="481" spans="1:8" x14ac:dyDescent="0.2">
      <c r="A481" t="s">
        <v>335</v>
      </c>
      <c r="B481" t="s">
        <v>109</v>
      </c>
      <c r="C481" t="s">
        <v>109</v>
      </c>
      <c r="D481" t="s">
        <v>109</v>
      </c>
      <c r="E481" t="s">
        <v>109</v>
      </c>
      <c r="F481">
        <v>5</v>
      </c>
      <c r="G481">
        <v>1.25</v>
      </c>
      <c r="H481" t="s">
        <v>344</v>
      </c>
    </row>
    <row r="482" spans="1:8" x14ac:dyDescent="0.2">
      <c r="A482" t="s">
        <v>335</v>
      </c>
      <c r="B482" t="s">
        <v>109</v>
      </c>
      <c r="C482" t="s">
        <v>109</v>
      </c>
      <c r="D482" t="s">
        <v>109</v>
      </c>
      <c r="E482" t="s">
        <v>109</v>
      </c>
      <c r="F482">
        <v>5</v>
      </c>
      <c r="G482">
        <v>1.25</v>
      </c>
      <c r="H482" t="s">
        <v>344</v>
      </c>
    </row>
    <row r="483" spans="1:8" x14ac:dyDescent="0.2">
      <c r="A483" t="s">
        <v>335</v>
      </c>
      <c r="B483" t="s">
        <v>109</v>
      </c>
      <c r="C483" t="s">
        <v>109</v>
      </c>
      <c r="D483" t="s">
        <v>109</v>
      </c>
      <c r="E483" t="s">
        <v>109</v>
      </c>
      <c r="F483">
        <v>5</v>
      </c>
      <c r="G483">
        <v>1.25</v>
      </c>
      <c r="H483" t="s">
        <v>344</v>
      </c>
    </row>
    <row r="484" spans="1:8" x14ac:dyDescent="0.2">
      <c r="A484" t="s">
        <v>335</v>
      </c>
      <c r="B484" t="s">
        <v>109</v>
      </c>
      <c r="C484" t="s">
        <v>109</v>
      </c>
      <c r="D484" t="s">
        <v>109</v>
      </c>
      <c r="E484" t="s">
        <v>109</v>
      </c>
      <c r="F484">
        <v>5</v>
      </c>
      <c r="G484">
        <v>1.25</v>
      </c>
      <c r="H484" t="s">
        <v>344</v>
      </c>
    </row>
    <row r="485" spans="1:8" x14ac:dyDescent="0.2">
      <c r="A485" t="s">
        <v>335</v>
      </c>
      <c r="B485" t="s">
        <v>109</v>
      </c>
      <c r="C485" t="s">
        <v>109</v>
      </c>
      <c r="D485" t="s">
        <v>109</v>
      </c>
      <c r="E485" t="s">
        <v>109</v>
      </c>
      <c r="F485">
        <v>5</v>
      </c>
      <c r="G485">
        <v>1.25</v>
      </c>
      <c r="H485" t="s">
        <v>344</v>
      </c>
    </row>
    <row r="486" spans="1:8" x14ac:dyDescent="0.2">
      <c r="A486" t="s">
        <v>338</v>
      </c>
      <c r="B486" t="s">
        <v>109</v>
      </c>
      <c r="C486" t="s">
        <v>109</v>
      </c>
      <c r="D486" t="s">
        <v>109</v>
      </c>
      <c r="E486" t="s">
        <v>109</v>
      </c>
      <c r="F486">
        <v>4</v>
      </c>
      <c r="G486">
        <v>1</v>
      </c>
      <c r="H486" t="s">
        <v>344</v>
      </c>
    </row>
    <row r="487" spans="1:8" x14ac:dyDescent="0.2">
      <c r="A487" t="s">
        <v>338</v>
      </c>
      <c r="B487" t="s">
        <v>109</v>
      </c>
      <c r="C487" t="s">
        <v>109</v>
      </c>
      <c r="D487" t="s">
        <v>109</v>
      </c>
      <c r="E487" t="s">
        <v>109</v>
      </c>
      <c r="F487">
        <v>5</v>
      </c>
      <c r="G487">
        <v>1.25</v>
      </c>
      <c r="H487" t="s">
        <v>344</v>
      </c>
    </row>
    <row r="488" spans="1:8" x14ac:dyDescent="0.2">
      <c r="A488" t="s">
        <v>338</v>
      </c>
      <c r="B488" t="s">
        <v>109</v>
      </c>
      <c r="C488" t="s">
        <v>109</v>
      </c>
      <c r="D488" t="s">
        <v>109</v>
      </c>
      <c r="E488" t="s">
        <v>109</v>
      </c>
      <c r="F488">
        <v>4</v>
      </c>
      <c r="G488">
        <v>1</v>
      </c>
      <c r="H488" t="s">
        <v>344</v>
      </c>
    </row>
    <row r="489" spans="1:8" x14ac:dyDescent="0.2">
      <c r="A489" t="s">
        <v>338</v>
      </c>
      <c r="B489" t="s">
        <v>109</v>
      </c>
      <c r="C489" t="s">
        <v>109</v>
      </c>
      <c r="D489" t="s">
        <v>109</v>
      </c>
      <c r="E489" t="s">
        <v>109</v>
      </c>
      <c r="F489">
        <v>4</v>
      </c>
      <c r="G489">
        <v>1</v>
      </c>
      <c r="H489" t="s">
        <v>344</v>
      </c>
    </row>
    <row r="490" spans="1:8" x14ac:dyDescent="0.2">
      <c r="A490" t="s">
        <v>338</v>
      </c>
      <c r="B490" t="s">
        <v>109</v>
      </c>
      <c r="C490" t="s">
        <v>109</v>
      </c>
      <c r="D490" t="s">
        <v>109</v>
      </c>
      <c r="E490" t="s">
        <v>109</v>
      </c>
      <c r="F490">
        <v>4</v>
      </c>
      <c r="G490">
        <v>1</v>
      </c>
      <c r="H490" t="s">
        <v>344</v>
      </c>
    </row>
    <row r="491" spans="1:8" x14ac:dyDescent="0.2">
      <c r="A491" t="s">
        <v>338</v>
      </c>
      <c r="B491" t="s">
        <v>109</v>
      </c>
      <c r="C491" t="s">
        <v>109</v>
      </c>
      <c r="D491" t="s">
        <v>109</v>
      </c>
      <c r="E491" t="s">
        <v>109</v>
      </c>
      <c r="F491">
        <v>30</v>
      </c>
      <c r="G491">
        <v>7.5</v>
      </c>
      <c r="H491" t="s">
        <v>344</v>
      </c>
    </row>
    <row r="492" spans="1:8" x14ac:dyDescent="0.2">
      <c r="A492" t="s">
        <v>338</v>
      </c>
      <c r="B492" t="s">
        <v>109</v>
      </c>
      <c r="C492" t="s">
        <v>109</v>
      </c>
      <c r="D492" t="s">
        <v>109</v>
      </c>
      <c r="E492" t="s">
        <v>109</v>
      </c>
      <c r="F492">
        <v>5</v>
      </c>
      <c r="G492">
        <v>1.25</v>
      </c>
      <c r="H492" t="s">
        <v>344</v>
      </c>
    </row>
    <row r="493" spans="1:8" x14ac:dyDescent="0.2">
      <c r="A493" t="s">
        <v>338</v>
      </c>
      <c r="B493" t="s">
        <v>109</v>
      </c>
      <c r="C493" t="s">
        <v>109</v>
      </c>
      <c r="D493" t="s">
        <v>109</v>
      </c>
      <c r="E493" t="s">
        <v>109</v>
      </c>
      <c r="F493">
        <v>10</v>
      </c>
      <c r="G493">
        <v>0</v>
      </c>
      <c r="H493" t="s">
        <v>344</v>
      </c>
    </row>
    <row r="494" spans="1:8" x14ac:dyDescent="0.2">
      <c r="A494" t="s">
        <v>338</v>
      </c>
      <c r="B494" t="s">
        <v>109</v>
      </c>
      <c r="C494" t="s">
        <v>109</v>
      </c>
      <c r="D494" t="s">
        <v>109</v>
      </c>
      <c r="E494" t="s">
        <v>109</v>
      </c>
      <c r="F494">
        <v>5</v>
      </c>
      <c r="G494">
        <v>1.25</v>
      </c>
      <c r="H494" t="s">
        <v>344</v>
      </c>
    </row>
    <row r="495" spans="1:8" x14ac:dyDescent="0.2">
      <c r="A495" t="s">
        <v>338</v>
      </c>
      <c r="B495" t="s">
        <v>109</v>
      </c>
      <c r="C495" t="s">
        <v>109</v>
      </c>
      <c r="D495" t="s">
        <v>109</v>
      </c>
      <c r="E495" t="s">
        <v>109</v>
      </c>
      <c r="F495">
        <v>10</v>
      </c>
      <c r="G495">
        <v>2.5</v>
      </c>
      <c r="H495" t="s">
        <v>344</v>
      </c>
    </row>
    <row r="496" spans="1:8" x14ac:dyDescent="0.2">
      <c r="A496" t="s">
        <v>338</v>
      </c>
      <c r="B496" t="s">
        <v>109</v>
      </c>
      <c r="C496" t="s">
        <v>109</v>
      </c>
      <c r="D496" t="s">
        <v>109</v>
      </c>
      <c r="E496" t="s">
        <v>109</v>
      </c>
      <c r="F496">
        <v>2</v>
      </c>
      <c r="G496">
        <v>0.5</v>
      </c>
      <c r="H496" t="s">
        <v>344</v>
      </c>
    </row>
    <row r="497" spans="1:8" x14ac:dyDescent="0.2">
      <c r="A497" t="s">
        <v>338</v>
      </c>
      <c r="B497" t="s">
        <v>109</v>
      </c>
      <c r="C497" t="s">
        <v>109</v>
      </c>
      <c r="D497" t="s">
        <v>109</v>
      </c>
      <c r="E497" t="s">
        <v>109</v>
      </c>
      <c r="F497">
        <v>2</v>
      </c>
      <c r="G497">
        <v>0.5</v>
      </c>
      <c r="H497" t="s">
        <v>344</v>
      </c>
    </row>
    <row r="498" spans="1:8" x14ac:dyDescent="0.2">
      <c r="A498" t="s">
        <v>338</v>
      </c>
      <c r="B498" t="s">
        <v>109</v>
      </c>
      <c r="C498" t="s">
        <v>109</v>
      </c>
      <c r="D498" t="s">
        <v>109</v>
      </c>
      <c r="E498" t="s">
        <v>109</v>
      </c>
      <c r="F498">
        <v>5</v>
      </c>
      <c r="G498">
        <v>1.25</v>
      </c>
      <c r="H498" t="s">
        <v>344</v>
      </c>
    </row>
    <row r="499" spans="1:8" x14ac:dyDescent="0.2">
      <c r="A499" t="s">
        <v>338</v>
      </c>
      <c r="B499" t="s">
        <v>109</v>
      </c>
      <c r="C499" t="s">
        <v>109</v>
      </c>
      <c r="D499" t="s">
        <v>109</v>
      </c>
      <c r="E499" t="s">
        <v>109</v>
      </c>
      <c r="F499">
        <v>5</v>
      </c>
      <c r="G499">
        <v>1.25</v>
      </c>
      <c r="H499" t="s">
        <v>344</v>
      </c>
    </row>
    <row r="500" spans="1:8" x14ac:dyDescent="0.2">
      <c r="A500" t="s">
        <v>338</v>
      </c>
      <c r="B500" t="s">
        <v>109</v>
      </c>
      <c r="C500" t="s">
        <v>109</v>
      </c>
      <c r="D500" t="s">
        <v>109</v>
      </c>
      <c r="E500" t="s">
        <v>109</v>
      </c>
      <c r="F500">
        <v>2</v>
      </c>
      <c r="G500">
        <v>0.5</v>
      </c>
      <c r="H500" t="s">
        <v>344</v>
      </c>
    </row>
    <row r="501" spans="1:8" x14ac:dyDescent="0.2">
      <c r="A501" t="s">
        <v>338</v>
      </c>
      <c r="B501" t="s">
        <v>122</v>
      </c>
      <c r="C501" t="s">
        <v>123</v>
      </c>
      <c r="D501" t="s">
        <v>124</v>
      </c>
      <c r="E501" t="s">
        <v>125</v>
      </c>
      <c r="F501">
        <v>5</v>
      </c>
      <c r="G501">
        <v>1.25</v>
      </c>
      <c r="H501" t="s">
        <v>344</v>
      </c>
    </row>
    <row r="502" spans="1:8" x14ac:dyDescent="0.2">
      <c r="A502" t="s">
        <v>338</v>
      </c>
      <c r="B502" t="s">
        <v>109</v>
      </c>
      <c r="C502" t="s">
        <v>109</v>
      </c>
      <c r="D502" t="s">
        <v>109</v>
      </c>
      <c r="E502" t="s">
        <v>109</v>
      </c>
      <c r="F502">
        <v>10</v>
      </c>
      <c r="G502">
        <v>2.5</v>
      </c>
      <c r="H502" t="s">
        <v>344</v>
      </c>
    </row>
    <row r="503" spans="1:8" x14ac:dyDescent="0.2">
      <c r="A503" t="s">
        <v>338</v>
      </c>
      <c r="B503" t="s">
        <v>109</v>
      </c>
      <c r="C503" t="s">
        <v>109</v>
      </c>
      <c r="D503" t="s">
        <v>109</v>
      </c>
      <c r="E503" t="s">
        <v>109</v>
      </c>
      <c r="F503">
        <v>5</v>
      </c>
      <c r="G503">
        <v>0</v>
      </c>
      <c r="H503" t="s">
        <v>344</v>
      </c>
    </row>
    <row r="504" spans="1:8" x14ac:dyDescent="0.2">
      <c r="A504" t="s">
        <v>338</v>
      </c>
      <c r="B504" t="s">
        <v>109</v>
      </c>
      <c r="C504" t="s">
        <v>109</v>
      </c>
      <c r="D504" t="s">
        <v>109</v>
      </c>
      <c r="E504" t="s">
        <v>109</v>
      </c>
      <c r="F504">
        <v>2</v>
      </c>
      <c r="G504">
        <v>0.5</v>
      </c>
      <c r="H504" t="s">
        <v>344</v>
      </c>
    </row>
    <row r="505" spans="1:8" x14ac:dyDescent="0.2">
      <c r="A505" t="s">
        <v>338</v>
      </c>
      <c r="B505" t="s">
        <v>109</v>
      </c>
      <c r="C505" t="s">
        <v>109</v>
      </c>
      <c r="D505" t="s">
        <v>109</v>
      </c>
      <c r="E505" t="s">
        <v>109</v>
      </c>
      <c r="F505">
        <v>2</v>
      </c>
      <c r="G505">
        <v>0.5</v>
      </c>
      <c r="H505" t="s">
        <v>344</v>
      </c>
    </row>
    <row r="506" spans="1:8" x14ac:dyDescent="0.2">
      <c r="A506" t="s">
        <v>338</v>
      </c>
      <c r="B506" t="s">
        <v>109</v>
      </c>
      <c r="C506" t="s">
        <v>109</v>
      </c>
      <c r="D506" t="s">
        <v>109</v>
      </c>
      <c r="E506" t="s">
        <v>109</v>
      </c>
      <c r="F506">
        <v>2</v>
      </c>
      <c r="G506">
        <v>0.5</v>
      </c>
      <c r="H506" t="s">
        <v>344</v>
      </c>
    </row>
    <row r="507" spans="1:8" x14ac:dyDescent="0.2">
      <c r="A507" t="s">
        <v>338</v>
      </c>
      <c r="B507" t="s">
        <v>109</v>
      </c>
      <c r="C507" t="s">
        <v>109</v>
      </c>
      <c r="D507" t="s">
        <v>109</v>
      </c>
      <c r="E507" t="s">
        <v>109</v>
      </c>
      <c r="F507">
        <v>2</v>
      </c>
      <c r="G507">
        <v>0.5</v>
      </c>
      <c r="H507" t="s">
        <v>344</v>
      </c>
    </row>
    <row r="508" spans="1:8" x14ac:dyDescent="0.2">
      <c r="A508" t="s">
        <v>338</v>
      </c>
      <c r="B508" t="s">
        <v>109</v>
      </c>
      <c r="C508" t="s">
        <v>109</v>
      </c>
      <c r="D508" t="s">
        <v>109</v>
      </c>
      <c r="E508" t="s">
        <v>109</v>
      </c>
      <c r="F508">
        <v>2</v>
      </c>
      <c r="G508">
        <v>0</v>
      </c>
      <c r="H508" t="s">
        <v>344</v>
      </c>
    </row>
    <row r="509" spans="1:8" x14ac:dyDescent="0.2">
      <c r="A509" t="s">
        <v>338</v>
      </c>
      <c r="B509" t="s">
        <v>109</v>
      </c>
      <c r="C509" t="s">
        <v>109</v>
      </c>
      <c r="D509" t="s">
        <v>109</v>
      </c>
      <c r="E509" t="s">
        <v>109</v>
      </c>
      <c r="F509">
        <v>5</v>
      </c>
      <c r="G509">
        <v>1.25</v>
      </c>
      <c r="H509" t="s">
        <v>344</v>
      </c>
    </row>
    <row r="510" spans="1:8" x14ac:dyDescent="0.2">
      <c r="A510" t="s">
        <v>338</v>
      </c>
      <c r="B510" t="s">
        <v>109</v>
      </c>
      <c r="C510" t="s">
        <v>109</v>
      </c>
      <c r="D510" t="s">
        <v>109</v>
      </c>
      <c r="E510" t="s">
        <v>109</v>
      </c>
      <c r="F510">
        <v>2</v>
      </c>
      <c r="G510">
        <v>0.5</v>
      </c>
      <c r="H510" t="s">
        <v>344</v>
      </c>
    </row>
    <row r="511" spans="1:8" x14ac:dyDescent="0.2">
      <c r="A511" t="s">
        <v>338</v>
      </c>
      <c r="B511" t="s">
        <v>109</v>
      </c>
      <c r="C511" t="s">
        <v>109</v>
      </c>
      <c r="D511" t="s">
        <v>109</v>
      </c>
      <c r="E511" t="s">
        <v>109</v>
      </c>
      <c r="F511">
        <v>5</v>
      </c>
      <c r="G511">
        <v>1.25</v>
      </c>
      <c r="H511" t="s">
        <v>344</v>
      </c>
    </row>
    <row r="512" spans="1:8" x14ac:dyDescent="0.2">
      <c r="A512" t="s">
        <v>338</v>
      </c>
      <c r="B512" t="s">
        <v>109</v>
      </c>
      <c r="C512" t="s">
        <v>109</v>
      </c>
      <c r="D512" t="s">
        <v>109</v>
      </c>
      <c r="E512" t="s">
        <v>109</v>
      </c>
      <c r="F512">
        <v>10</v>
      </c>
      <c r="G512">
        <v>2.5</v>
      </c>
      <c r="H512" t="s">
        <v>344</v>
      </c>
    </row>
    <row r="513" spans="1:8" x14ac:dyDescent="0.2">
      <c r="A513" t="s">
        <v>338</v>
      </c>
      <c r="B513" t="s">
        <v>109</v>
      </c>
      <c r="C513" t="s">
        <v>109</v>
      </c>
      <c r="D513" t="s">
        <v>109</v>
      </c>
      <c r="E513" t="s">
        <v>109</v>
      </c>
      <c r="F513">
        <v>2</v>
      </c>
      <c r="G513">
        <v>0.5</v>
      </c>
      <c r="H513" t="s">
        <v>344</v>
      </c>
    </row>
    <row r="514" spans="1:8" x14ac:dyDescent="0.2">
      <c r="A514" t="s">
        <v>338</v>
      </c>
      <c r="B514" t="s">
        <v>339</v>
      </c>
      <c r="C514" t="s">
        <v>340</v>
      </c>
      <c r="D514" t="s">
        <v>341</v>
      </c>
      <c r="E514" t="s">
        <v>342</v>
      </c>
      <c r="F514">
        <v>10</v>
      </c>
      <c r="G514">
        <v>2.5</v>
      </c>
      <c r="H514" t="s">
        <v>344</v>
      </c>
    </row>
    <row r="515" spans="1:8" x14ac:dyDescent="0.2">
      <c r="A515" t="s">
        <v>338</v>
      </c>
      <c r="B515" t="s">
        <v>109</v>
      </c>
      <c r="C515" t="s">
        <v>109</v>
      </c>
      <c r="D515" t="s">
        <v>109</v>
      </c>
      <c r="E515" t="s">
        <v>109</v>
      </c>
      <c r="F515">
        <v>2</v>
      </c>
      <c r="G515">
        <v>0.5</v>
      </c>
      <c r="H515" t="s">
        <v>344</v>
      </c>
    </row>
    <row r="516" spans="1:8" x14ac:dyDescent="0.2">
      <c r="A516" t="s">
        <v>338</v>
      </c>
      <c r="B516" t="s">
        <v>109</v>
      </c>
      <c r="C516" t="s">
        <v>109</v>
      </c>
      <c r="D516" t="s">
        <v>109</v>
      </c>
      <c r="E516" t="s">
        <v>109</v>
      </c>
      <c r="F516">
        <v>5</v>
      </c>
      <c r="G516">
        <v>1.25</v>
      </c>
      <c r="H516" t="s">
        <v>344</v>
      </c>
    </row>
    <row r="517" spans="1:8" x14ac:dyDescent="0.2">
      <c r="A517" t="s">
        <v>338</v>
      </c>
      <c r="B517" t="s">
        <v>109</v>
      </c>
      <c r="C517" t="s">
        <v>109</v>
      </c>
      <c r="D517" t="s">
        <v>109</v>
      </c>
      <c r="E517" t="s">
        <v>109</v>
      </c>
      <c r="F517">
        <v>5</v>
      </c>
      <c r="G517">
        <v>1.25</v>
      </c>
      <c r="H517" t="s">
        <v>344</v>
      </c>
    </row>
    <row r="518" spans="1:8" x14ac:dyDescent="0.2">
      <c r="A518" t="s">
        <v>338</v>
      </c>
      <c r="B518" t="s">
        <v>109</v>
      </c>
      <c r="C518" t="s">
        <v>109</v>
      </c>
      <c r="D518" t="s">
        <v>109</v>
      </c>
      <c r="E518" t="s">
        <v>109</v>
      </c>
      <c r="F518">
        <v>10</v>
      </c>
      <c r="G518">
        <v>2.5</v>
      </c>
      <c r="H518" t="s">
        <v>344</v>
      </c>
    </row>
    <row r="519" spans="1:8" x14ac:dyDescent="0.2">
      <c r="A519" t="s">
        <v>338</v>
      </c>
      <c r="B519" t="s">
        <v>109</v>
      </c>
      <c r="C519" t="s">
        <v>109</v>
      </c>
      <c r="D519" t="s">
        <v>109</v>
      </c>
      <c r="E519" t="s">
        <v>109</v>
      </c>
      <c r="F519">
        <v>5</v>
      </c>
      <c r="G519">
        <v>1.25</v>
      </c>
      <c r="H519" t="s">
        <v>344</v>
      </c>
    </row>
    <row r="520" spans="1:8" x14ac:dyDescent="0.2">
      <c r="A520" t="s">
        <v>338</v>
      </c>
      <c r="B520" t="s">
        <v>109</v>
      </c>
      <c r="C520" t="s">
        <v>109</v>
      </c>
      <c r="D520" t="s">
        <v>109</v>
      </c>
      <c r="E520" t="s">
        <v>109</v>
      </c>
      <c r="F520">
        <v>4</v>
      </c>
      <c r="G520">
        <v>1</v>
      </c>
      <c r="H520" t="s">
        <v>344</v>
      </c>
    </row>
    <row r="521" spans="1:8" x14ac:dyDescent="0.2">
      <c r="A521" t="s">
        <v>338</v>
      </c>
      <c r="B521" t="s">
        <v>109</v>
      </c>
      <c r="C521" t="s">
        <v>109</v>
      </c>
      <c r="D521" t="s">
        <v>109</v>
      </c>
      <c r="E521" t="s">
        <v>109</v>
      </c>
      <c r="F521">
        <v>2</v>
      </c>
      <c r="G521">
        <v>0</v>
      </c>
      <c r="H521" t="s">
        <v>344</v>
      </c>
    </row>
    <row r="522" spans="1:8" x14ac:dyDescent="0.2">
      <c r="A522" t="s">
        <v>338</v>
      </c>
      <c r="B522" t="s">
        <v>109</v>
      </c>
      <c r="C522" t="s">
        <v>109</v>
      </c>
      <c r="D522" t="s">
        <v>109</v>
      </c>
      <c r="E522" t="s">
        <v>109</v>
      </c>
      <c r="F522">
        <v>10</v>
      </c>
      <c r="G522">
        <v>2.5</v>
      </c>
      <c r="H522" t="s">
        <v>344</v>
      </c>
    </row>
    <row r="523" spans="1:8" x14ac:dyDescent="0.2">
      <c r="A523" t="s">
        <v>338</v>
      </c>
      <c r="B523" t="s">
        <v>109</v>
      </c>
      <c r="C523" t="s">
        <v>109</v>
      </c>
      <c r="D523" t="s">
        <v>109</v>
      </c>
      <c r="E523" t="s">
        <v>109</v>
      </c>
      <c r="F523">
        <v>5</v>
      </c>
      <c r="G523">
        <v>1.25</v>
      </c>
      <c r="H523" t="s">
        <v>344</v>
      </c>
    </row>
    <row r="524" spans="1:8" x14ac:dyDescent="0.2">
      <c r="A524" t="s">
        <v>343</v>
      </c>
      <c r="B524" t="s">
        <v>109</v>
      </c>
      <c r="C524" t="s">
        <v>109</v>
      </c>
      <c r="D524" t="s">
        <v>109</v>
      </c>
      <c r="E524" t="s">
        <v>109</v>
      </c>
      <c r="F524">
        <v>5</v>
      </c>
      <c r="G524">
        <v>0</v>
      </c>
      <c r="H524" t="s">
        <v>344</v>
      </c>
    </row>
    <row r="525" spans="1:8" x14ac:dyDescent="0.2">
      <c r="A525" t="s">
        <v>343</v>
      </c>
      <c r="B525" t="s">
        <v>109</v>
      </c>
      <c r="C525" t="s">
        <v>109</v>
      </c>
      <c r="D525" t="s">
        <v>109</v>
      </c>
      <c r="E525" t="s">
        <v>109</v>
      </c>
      <c r="F525">
        <v>5</v>
      </c>
      <c r="G525">
        <v>1.25</v>
      </c>
      <c r="H525" t="s">
        <v>344</v>
      </c>
    </row>
  </sheetData>
  <autoFilter ref="A1:K525" xr:uid="{299A80F8-BD90-4A43-BE92-47E6CC6DE90E}"/>
  <sortState xmlns:xlrd2="http://schemas.microsoft.com/office/spreadsheetml/2017/richdata2" ref="A2:H418">
    <sortCondition ref="A2:A418"/>
  </sortState>
  <phoneticPr fontId="8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3F5B-C342-42AD-955A-0353D0368285}">
  <dimension ref="A1:J16"/>
  <sheetViews>
    <sheetView workbookViewId="0">
      <selection activeCell="P15" sqref="P15"/>
    </sheetView>
  </sheetViews>
  <sheetFormatPr baseColWidth="10" defaultColWidth="8.83203125" defaultRowHeight="15" x14ac:dyDescent="0.2"/>
  <cols>
    <col min="7" max="7" width="16.6640625" bestFit="1" customWidth="1"/>
    <col min="8" max="8" width="9" bestFit="1" customWidth="1"/>
  </cols>
  <sheetData>
    <row r="1" spans="1:10" x14ac:dyDescent="0.2">
      <c r="B1" t="s">
        <v>20</v>
      </c>
      <c r="C1" t="s">
        <v>21</v>
      </c>
      <c r="D1" t="s">
        <v>22</v>
      </c>
    </row>
    <row r="2" spans="1:10" x14ac:dyDescent="0.2">
      <c r="A2" t="s">
        <v>19</v>
      </c>
      <c r="B2">
        <v>240</v>
      </c>
    </row>
    <row r="3" spans="1:10" x14ac:dyDescent="0.2">
      <c r="A3" t="s">
        <v>23</v>
      </c>
      <c r="B3">
        <v>245</v>
      </c>
      <c r="G3" t="s">
        <v>17</v>
      </c>
      <c r="H3" s="9" t="e">
        <f>'Bank Transactions'!#REF!</f>
        <v>#REF!</v>
      </c>
      <c r="J3" t="s">
        <v>46</v>
      </c>
    </row>
    <row r="4" spans="1:10" x14ac:dyDescent="0.2">
      <c r="A4" t="s">
        <v>24</v>
      </c>
      <c r="B4">
        <v>265</v>
      </c>
      <c r="G4" t="s">
        <v>37</v>
      </c>
      <c r="H4" s="9" t="e">
        <f>'Bank Transactions'!#REF!</f>
        <v>#REF!</v>
      </c>
      <c r="J4" t="s">
        <v>44</v>
      </c>
    </row>
    <row r="5" spans="1:10" x14ac:dyDescent="0.2">
      <c r="A5" t="s">
        <v>25</v>
      </c>
      <c r="B5">
        <v>295</v>
      </c>
      <c r="G5" t="s">
        <v>38</v>
      </c>
      <c r="H5" s="9" t="e">
        <f>'Bank Transactions'!#REF!</f>
        <v>#REF!</v>
      </c>
      <c r="J5" t="s">
        <v>39</v>
      </c>
    </row>
    <row r="6" spans="1:10" x14ac:dyDescent="0.2">
      <c r="A6" t="s">
        <v>26</v>
      </c>
      <c r="B6">
        <v>225</v>
      </c>
      <c r="G6" t="s">
        <v>40</v>
      </c>
      <c r="H6" s="9" t="e">
        <f>'Bank Transactions'!#REF!</f>
        <v>#REF!</v>
      </c>
      <c r="J6" t="s">
        <v>45</v>
      </c>
    </row>
    <row r="7" spans="1:10" x14ac:dyDescent="0.2">
      <c r="A7" t="s">
        <v>27</v>
      </c>
      <c r="B7">
        <v>245</v>
      </c>
      <c r="G7" t="s">
        <v>41</v>
      </c>
      <c r="H7" s="9" t="e">
        <f>'Bank Transactions'!#REF!</f>
        <v>#REF!</v>
      </c>
      <c r="J7" t="s">
        <v>42</v>
      </c>
    </row>
    <row r="8" spans="1:10" x14ac:dyDescent="0.2">
      <c r="A8" t="s">
        <v>28</v>
      </c>
      <c r="B8">
        <v>312</v>
      </c>
      <c r="G8" t="s">
        <v>18</v>
      </c>
      <c r="H8" s="9" t="e">
        <f>'Bank Transactions'!#REF!+'Bank Transactions'!#REF!</f>
        <v>#REF!</v>
      </c>
      <c r="J8" t="s">
        <v>43</v>
      </c>
    </row>
    <row r="9" spans="1:10" x14ac:dyDescent="0.2">
      <c r="A9" t="s">
        <v>29</v>
      </c>
      <c r="B9">
        <v>290</v>
      </c>
      <c r="H9" s="9" t="e">
        <f>SUM(H3:H8)</f>
        <v>#REF!</v>
      </c>
    </row>
    <row r="10" spans="1:10" x14ac:dyDescent="0.2">
      <c r="A10" t="s">
        <v>30</v>
      </c>
      <c r="B10">
        <v>305</v>
      </c>
    </row>
    <row r="11" spans="1:10" x14ac:dyDescent="0.2">
      <c r="A11" t="s">
        <v>31</v>
      </c>
      <c r="B11">
        <v>267</v>
      </c>
    </row>
    <row r="12" spans="1:10" x14ac:dyDescent="0.2">
      <c r="A12" t="s">
        <v>32</v>
      </c>
      <c r="B12">
        <v>315</v>
      </c>
      <c r="G12" t="s">
        <v>47</v>
      </c>
    </row>
    <row r="13" spans="1:10" x14ac:dyDescent="0.2">
      <c r="A13" t="s">
        <v>33</v>
      </c>
      <c r="B13">
        <v>247</v>
      </c>
    </row>
    <row r="14" spans="1:10" x14ac:dyDescent="0.2">
      <c r="A14" t="s">
        <v>34</v>
      </c>
      <c r="B14">
        <v>270</v>
      </c>
    </row>
    <row r="15" spans="1:10" x14ac:dyDescent="0.2">
      <c r="A15" t="s">
        <v>35</v>
      </c>
      <c r="B15">
        <v>270</v>
      </c>
      <c r="G15" t="s">
        <v>48</v>
      </c>
      <c r="H15" s="10" t="e">
        <f>B16-H9</f>
        <v>#REF!</v>
      </c>
    </row>
    <row r="16" spans="1:10" x14ac:dyDescent="0.2">
      <c r="B16">
        <f>SUM(B2:B15)</f>
        <v>3791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1381AAA5-F578-48BB-8379-7A91ED8608BF}"/>
</file>

<file path=customXml/itemProps2.xml><?xml version="1.0" encoding="utf-8"?>
<ds:datastoreItem xmlns:ds="http://schemas.openxmlformats.org/officeDocument/2006/customXml" ds:itemID="{C6C8C991-67CF-4B4B-BF91-00EF81576454}"/>
</file>

<file path=customXml/itemProps3.xml><?xml version="1.0" encoding="utf-8"?>
<ds:datastoreItem xmlns:ds="http://schemas.openxmlformats.org/officeDocument/2006/customXml" ds:itemID="{416954E5-3933-4C9E-A0AD-A623E63A98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Accounts</vt:lpstr>
      <vt:lpstr>Bank Transactions</vt:lpstr>
      <vt:lpstr>JustGiving</vt:lpstr>
      <vt:lpstr>Teacher Gifts</vt:lpstr>
      <vt:lpstr>Accounts!Print_Area</vt:lpstr>
      <vt:lpstr>'Bank Transactions'!Print_Area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Blackhall School PSA</cp:lastModifiedBy>
  <cp:lastPrinted>2025-11-13T09:56:31Z</cp:lastPrinted>
  <dcterms:created xsi:type="dcterms:W3CDTF">2021-08-21T13:40:53Z</dcterms:created>
  <dcterms:modified xsi:type="dcterms:W3CDTF">2026-08-31T13:34:50Z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