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hmrc-my.sharepoint.com/personal/mike_brown1_hmrc_gov_uk/Documents/Pers/Tu/Account/2024-2025/"/>
    </mc:Choice>
  </mc:AlternateContent>
  <xr:revisionPtr revIDLastSave="152" documentId="8_{373B2B62-857F-4437-82A2-545AC89AD1A7}" xr6:coauthVersionLast="47" xr6:coauthVersionMax="47" xr10:uidLastSave="{F03C59A5-929B-46AC-AE22-2B870B39C1B2}"/>
  <bookViews>
    <workbookView xWindow="-110" yWindow="-110" windowWidth="19420" windowHeight="1150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'!$A$1:$M$56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30" i="6" l="1"/>
  <c r="AC31" i="6"/>
  <c r="AC32" i="6"/>
  <c r="AC33" i="6"/>
  <c r="AC34" i="6"/>
  <c r="AC35" i="6"/>
  <c r="AC36" i="6"/>
  <c r="AC37" i="6"/>
  <c r="AC38" i="6"/>
  <c r="AC39" i="6"/>
  <c r="K21" i="5" l="1"/>
  <c r="K20" i="5"/>
  <c r="K19" i="5"/>
  <c r="K18" i="5"/>
  <c r="J14" i="2" l="1"/>
  <c r="L21" i="2" l="1"/>
  <c r="J41" i="2" l="1"/>
  <c r="E9" i="7" l="1"/>
  <c r="F9" i="3"/>
  <c r="D52" i="6" l="1"/>
  <c r="F52" i="6"/>
  <c r="H52" i="6"/>
  <c r="J52" i="6"/>
  <c r="L52" i="6"/>
  <c r="N52" i="6"/>
  <c r="P52" i="6"/>
  <c r="R52" i="6"/>
  <c r="T52" i="6"/>
  <c r="V52" i="6"/>
  <c r="X52" i="6"/>
  <c r="Z52" i="6"/>
  <c r="U40" i="6"/>
  <c r="AH32" i="6"/>
  <c r="AA45" i="6"/>
  <c r="AA40" i="6"/>
  <c r="AA23" i="6"/>
  <c r="W45" i="6"/>
  <c r="W40" i="6"/>
  <c r="AC12" i="6"/>
  <c r="AA18" i="6"/>
  <c r="Y18" i="6"/>
  <c r="W23" i="6"/>
  <c r="W18" i="6"/>
  <c r="AA25" i="6" l="1"/>
  <c r="AA47" i="6"/>
  <c r="AA49" i="6" s="1"/>
  <c r="AA52" i="6" s="1"/>
  <c r="W25" i="6"/>
  <c r="W47" i="6"/>
  <c r="W49" i="6" l="1"/>
  <c r="W52" i="6" s="1"/>
  <c r="Q45" i="6"/>
  <c r="Q40" i="6"/>
  <c r="Q23" i="6"/>
  <c r="Q18" i="6"/>
  <c r="Q25" i="6" s="1"/>
  <c r="AC11" i="6"/>
  <c r="Y45" i="6"/>
  <c r="Y40" i="6"/>
  <c r="Y23" i="6"/>
  <c r="Y25" i="6" s="1"/>
  <c r="U45" i="6"/>
  <c r="U23" i="6"/>
  <c r="U18" i="6"/>
  <c r="C1" i="6"/>
  <c r="S45" i="6"/>
  <c r="S40" i="6"/>
  <c r="S23" i="6"/>
  <c r="S18" i="6"/>
  <c r="O45" i="6"/>
  <c r="O40" i="6"/>
  <c r="O23" i="6"/>
  <c r="O18" i="6"/>
  <c r="O25" i="6" s="1"/>
  <c r="M45" i="6"/>
  <c r="M40" i="6"/>
  <c r="M23" i="6"/>
  <c r="M18" i="6"/>
  <c r="E45" i="6"/>
  <c r="E40" i="6"/>
  <c r="E23" i="6"/>
  <c r="E18" i="6"/>
  <c r="E12" i="7"/>
  <c r="E13" i="7"/>
  <c r="E14" i="7"/>
  <c r="E15" i="7"/>
  <c r="E16" i="7"/>
  <c r="E28" i="7"/>
  <c r="E29" i="7"/>
  <c r="E31" i="7"/>
  <c r="E32" i="7"/>
  <c r="E33" i="7"/>
  <c r="E34" i="7"/>
  <c r="E35" i="7"/>
  <c r="E36" i="7"/>
  <c r="E37" i="7"/>
  <c r="E27" i="7"/>
  <c r="C43" i="7"/>
  <c r="C38" i="7"/>
  <c r="C21" i="7"/>
  <c r="C17" i="7"/>
  <c r="U25" i="6" l="1"/>
  <c r="E25" i="6"/>
  <c r="M25" i="6"/>
  <c r="S25" i="6"/>
  <c r="C45" i="7"/>
  <c r="Q47" i="6"/>
  <c r="Q49" i="6" s="1"/>
  <c r="Q52" i="6" s="1"/>
  <c r="Y47" i="6"/>
  <c r="U47" i="6"/>
  <c r="S47" i="6"/>
  <c r="O47" i="6"/>
  <c r="O49" i="6" s="1"/>
  <c r="O52" i="6" s="1"/>
  <c r="M47" i="6"/>
  <c r="E47" i="6"/>
  <c r="C23" i="7"/>
  <c r="M49" i="6" l="1"/>
  <c r="M52" i="6" s="1"/>
  <c r="U49" i="6"/>
  <c r="U52" i="6" s="1"/>
  <c r="E49" i="6"/>
  <c r="E52" i="6" s="1"/>
  <c r="Y49" i="6"/>
  <c r="Y52" i="6" s="1"/>
  <c r="S49" i="6"/>
  <c r="S52" i="6" s="1"/>
  <c r="C47" i="7"/>
  <c r="C51" i="7" s="1"/>
  <c r="E41" i="7" l="1"/>
  <c r="E42" i="7"/>
  <c r="E49" i="7"/>
  <c r="K10" i="5"/>
  <c r="M13" i="5" s="1"/>
  <c r="K11" i="5"/>
  <c r="K12" i="5"/>
  <c r="I13" i="5"/>
  <c r="G13" i="5"/>
  <c r="E13" i="5"/>
  <c r="C13" i="5"/>
  <c r="M22" i="5"/>
  <c r="E22" i="5"/>
  <c r="C22" i="5"/>
  <c r="C36" i="5"/>
  <c r="K52" i="5"/>
  <c r="K51" i="5"/>
  <c r="K50" i="5"/>
  <c r="K49" i="5"/>
  <c r="K48" i="5"/>
  <c r="K47" i="5"/>
  <c r="K46" i="5"/>
  <c r="K45" i="5"/>
  <c r="K44" i="5"/>
  <c r="K43" i="5"/>
  <c r="K42" i="5"/>
  <c r="K35" i="5"/>
  <c r="K34" i="5"/>
  <c r="K33" i="5"/>
  <c r="K32" i="5"/>
  <c r="K31" i="5"/>
  <c r="K30" i="5"/>
  <c r="K29" i="5"/>
  <c r="K28" i="5"/>
  <c r="L26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5" i="2"/>
  <c r="J46" i="2"/>
  <c r="H21" i="2"/>
  <c r="D21" i="2"/>
  <c r="F21" i="2"/>
  <c r="J24" i="2"/>
  <c r="J25" i="2"/>
  <c r="J26" i="2" s="1"/>
  <c r="D26" i="2"/>
  <c r="D47" i="2"/>
  <c r="D42" i="2"/>
  <c r="F26" i="2"/>
  <c r="F47" i="2"/>
  <c r="F42" i="2"/>
  <c r="H26" i="2"/>
  <c r="H47" i="2"/>
  <c r="H42" i="2"/>
  <c r="J53" i="2"/>
  <c r="K17" i="4"/>
  <c r="E19" i="7"/>
  <c r="E20" i="7"/>
  <c r="G17" i="7"/>
  <c r="G21" i="7"/>
  <c r="G43" i="7"/>
  <c r="G38" i="7"/>
  <c r="G1" i="7"/>
  <c r="AC9" i="6"/>
  <c r="AC10" i="6"/>
  <c r="AC13" i="6"/>
  <c r="AC14" i="6"/>
  <c r="AC15" i="6"/>
  <c r="AC16" i="6"/>
  <c r="AC17" i="6"/>
  <c r="AC21" i="6"/>
  <c r="AC22" i="6"/>
  <c r="AC43" i="6"/>
  <c r="AC44" i="6"/>
  <c r="AC29" i="6"/>
  <c r="AE18" i="6"/>
  <c r="AE23" i="6"/>
  <c r="AE45" i="6"/>
  <c r="AE40" i="6"/>
  <c r="K18" i="6"/>
  <c r="K23" i="6"/>
  <c r="K45" i="6"/>
  <c r="K40" i="6"/>
  <c r="I18" i="6"/>
  <c r="I23" i="6"/>
  <c r="I45" i="6"/>
  <c r="I40" i="6"/>
  <c r="G18" i="6"/>
  <c r="G23" i="6"/>
  <c r="G45" i="6"/>
  <c r="G40" i="6"/>
  <c r="C18" i="6"/>
  <c r="C23" i="6"/>
  <c r="C45" i="6"/>
  <c r="C40" i="6"/>
  <c r="AE1" i="6"/>
  <c r="M53" i="5"/>
  <c r="M55" i="5" s="1"/>
  <c r="I53" i="5"/>
  <c r="I55" i="5" s="1"/>
  <c r="G53" i="5"/>
  <c r="G55" i="5" s="1"/>
  <c r="E53" i="5"/>
  <c r="E55" i="5" s="1"/>
  <c r="C53" i="5"/>
  <c r="C55" i="5" s="1"/>
  <c r="M36" i="5"/>
  <c r="J19" i="2"/>
  <c r="I36" i="5"/>
  <c r="G36" i="5"/>
  <c r="E36" i="5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J21" i="2" s="1"/>
  <c r="N8" i="3"/>
  <c r="N6" i="3"/>
  <c r="N5" i="3"/>
  <c r="K1" i="4"/>
  <c r="B1" i="4"/>
  <c r="B1" i="3"/>
  <c r="N1" i="3"/>
  <c r="P9" i="3"/>
  <c r="F28" i="2" l="1"/>
  <c r="H28" i="2"/>
  <c r="E43" i="7"/>
  <c r="E44" i="7" s="1"/>
  <c r="AE25" i="6"/>
  <c r="G25" i="6"/>
  <c r="C25" i="6"/>
  <c r="C47" i="6"/>
  <c r="I47" i="6"/>
  <c r="AE47" i="6"/>
  <c r="E21" i="7"/>
  <c r="K36" i="5"/>
  <c r="J22" i="2"/>
  <c r="K13" i="5"/>
  <c r="B49" i="2"/>
  <c r="D28" i="2"/>
  <c r="N9" i="3"/>
  <c r="I25" i="6"/>
  <c r="K25" i="6"/>
  <c r="AC18" i="6"/>
  <c r="AC19" i="6" s="1"/>
  <c r="G45" i="7"/>
  <c r="G23" i="7"/>
  <c r="E38" i="7"/>
  <c r="E17" i="7"/>
  <c r="H49" i="2"/>
  <c r="H51" i="2" s="1"/>
  <c r="H55" i="2" s="1"/>
  <c r="L10" i="3" s="1"/>
  <c r="F49" i="2"/>
  <c r="J47" i="2"/>
  <c r="J48" i="2" s="1"/>
  <c r="L28" i="2"/>
  <c r="L51" i="2" s="1"/>
  <c r="L55" i="2" s="1"/>
  <c r="P10" i="3" s="1"/>
  <c r="K53" i="5"/>
  <c r="K55" i="5" s="1"/>
  <c r="K47" i="6"/>
  <c r="AC40" i="6"/>
  <c r="AC23" i="6"/>
  <c r="D49" i="2"/>
  <c r="J42" i="2"/>
  <c r="J49" i="2" s="1"/>
  <c r="K22" i="5"/>
  <c r="G47" i="6"/>
  <c r="AC45" i="6"/>
  <c r="AC46" i="6" s="1"/>
  <c r="B28" i="2"/>
  <c r="F51" i="2"/>
  <c r="F55" i="2" s="1"/>
  <c r="J10" i="3" s="1"/>
  <c r="J27" i="2"/>
  <c r="AE49" i="6" l="1"/>
  <c r="AE52" i="6" s="1"/>
  <c r="I49" i="6"/>
  <c r="I52" i="6" s="1"/>
  <c r="C49" i="6"/>
  <c r="C52" i="6" s="1"/>
  <c r="G47" i="7"/>
  <c r="G51" i="7" s="1"/>
  <c r="E45" i="7"/>
  <c r="B51" i="2"/>
  <c r="G49" i="6"/>
  <c r="G52" i="6" s="1"/>
  <c r="AC47" i="6"/>
  <c r="K49" i="6"/>
  <c r="K52" i="6" s="1"/>
  <c r="AC25" i="6"/>
  <c r="AC26" i="6" s="1"/>
  <c r="E23" i="7"/>
  <c r="E24" i="7" s="1"/>
  <c r="J43" i="2"/>
  <c r="J50" i="2"/>
  <c r="D51" i="2"/>
  <c r="J28" i="2"/>
  <c r="J29" i="2" s="1"/>
  <c r="B55" i="2" l="1"/>
  <c r="F10" i="3" s="1"/>
  <c r="J51" i="2"/>
  <c r="J55" i="2" s="1"/>
  <c r="N10" i="3" s="1"/>
  <c r="AC49" i="6"/>
  <c r="AC52" i="6" s="1"/>
  <c r="E47" i="7"/>
  <c r="E51" i="7" s="1"/>
  <c r="D55" i="2"/>
  <c r="H10" i="3" l="1"/>
  <c r="J56" i="2"/>
</calcChain>
</file>

<file path=xl/sharedStrings.xml><?xml version="1.0" encoding="utf-8"?>
<sst xmlns="http://schemas.openxmlformats.org/spreadsheetml/2006/main" count="282" uniqueCount="139">
  <si>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</si>
  <si>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</si>
  <si>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</si>
  <si>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</si>
  <si>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</si>
  <si>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</si>
  <si>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</si>
  <si>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</si>
  <si>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</si>
  <si>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</si>
  <si>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</si>
  <si>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</si>
  <si>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</si>
  <si>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</si>
  <si>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</si>
  <si>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</si>
  <si>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</si>
  <si>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</si>
  <si>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</si>
  <si>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</si>
  <si>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</si>
  <si>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</si>
  <si>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</si>
  <si>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</si>
  <si>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</si>
  <si>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</si>
  <si>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</si>
  <si>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</si>
  <si>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</si>
  <si>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</si>
  <si>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</si>
  <si>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</si>
  <si>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</si>
  <si>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</si>
  <si>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</si>
  <si>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</si>
  <si>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</si>
  <si>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</si>
  <si>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</si>
  <si>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</si>
  <si>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</si>
  <si>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</si>
  <si>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</si>
  <si>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</si>
  <si>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</si>
  <si>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</si>
  <si>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</si>
  <si>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</si>
  <si>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</si>
  <si>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</si>
  <si>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</si>
  <si>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</si>
  <si>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</si>
  <si>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</si>
  <si>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</si>
  <si>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</si>
  <si>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</si>
  <si>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</si>
  <si>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</si>
  <si>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</si>
  <si>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</si>
  <si>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</si>
  <si>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</si>
  <si>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</si>
  <si>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</si>
  <si>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</si>
  <si>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</si>
  <si>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</si>
  <si>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</si>
  <si>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</si>
  <si>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</si>
  <si>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</si>
  <si>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</si>
  <si>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</si>
  <si>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</si>
  <si>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</si>
  <si>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</si>
  <si>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</si>
  <si>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</si>
  <si>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</si>
  <si>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</si>
  <si>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</si>
  <si>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</si>
  <si>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</si>
  <si>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</si>
  <si>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</si>
  <si>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</si>
  <si>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</si>
  <si>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</si>
  <si>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</si>
  <si>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</si>
  <si>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</si>
  <si>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</si>
  <si>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</si>
  <si>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</si>
  <si>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</si>
  <si>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</si>
  <si>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</si>
  <si>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</si>
  <si>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</si>
  <si>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</si>
  <si>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</si>
  <si>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</si>
  <si>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</si>
  <si>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</si>
  <si>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</si>
  <si>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</si>
  <si>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</si>
  <si>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</si>
  <si>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</si>
  <si>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</si>
  <si>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</si>
  <si>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</si>
  <si>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</si>
  <si>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</si>
  <si>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</si>
  <si>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</si>
  <si>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</si>
  <si>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</si>
  <si>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</si>
  <si>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</si>
  <si>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</si>
  <si>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</si>
  <si>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</si>
  <si>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124456q</t>
  </si>
  <si>
    <t>Parential</t>
  </si>
  <si>
    <t>East Lothian Council</t>
  </si>
  <si>
    <t>SFA</t>
  </si>
  <si>
    <t>Parential Contributions</t>
  </si>
  <si>
    <t>SC047640</t>
  </si>
  <si>
    <t>Lorrane Angus</t>
  </si>
  <si>
    <t>Balance carried forward from last year</t>
  </si>
  <si>
    <t>Transfer to Hibernian Community</t>
  </si>
  <si>
    <t>Hibernian Comminity Foundation Merger</t>
  </si>
  <si>
    <t>Transfer to Hibs Community Foundation</t>
  </si>
  <si>
    <t>Autism Football Association</t>
  </si>
  <si>
    <t>Scottish Para Football</t>
  </si>
  <si>
    <t>Scottish Football Trust</t>
  </si>
  <si>
    <t xml:space="preserve">Receipts and payments accounts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</si>
</sst>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4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  <font>
      <sz val="12"/>
      <color indexed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8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4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5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4" xfId="1" applyNumberFormat="1" applyFont="1" applyBorder="1" applyAlignment="1" applyProtection="1">
      <alignment wrapText="1"/>
      <protection locked="0"/>
    </xf>
    <xf numFmtId="41" fontId="3" fillId="0" borderId="17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3" fillId="3" borderId="0" xfId="1" applyNumberFormat="1" applyFont="1" applyFill="1" applyBorder="1" applyAlignment="1" applyProtection="1">
      <protection locked="0"/>
    </xf>
    <xf numFmtId="41" fontId="3" fillId="3" borderId="0" xfId="0" applyNumberFormat="1" applyFont="1" applyFill="1" applyProtection="1">
      <protection locked="0"/>
    </xf>
    <xf numFmtId="41" fontId="3" fillId="0" borderId="0" xfId="1" applyNumberFormat="1" applyFont="1" applyBorder="1" applyProtection="1">
      <protection locked="0"/>
    </xf>
    <xf numFmtId="41" fontId="3" fillId="3" borderId="0" xfId="1" applyNumberFormat="1" applyFont="1" applyFill="1" applyBorder="1" applyProtection="1">
      <protection locked="0"/>
    </xf>
    <xf numFmtId="168" fontId="3" fillId="3" borderId="0" xfId="1" applyNumberFormat="1" applyFont="1" applyFill="1" applyBorder="1" applyAlignment="1" applyProtection="1">
      <alignment horizontal="right" shrinkToFit="1"/>
      <protection locked="0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horizontal="center" vertical="top" wrapText="1"/>
      <protection locked="0"/>
    </xf>
    <xf numFmtId="41" fontId="0" fillId="0" borderId="0" xfId="0" applyNumberFormat="1"/>
    <xf numFmtId="41" fontId="3" fillId="0" borderId="5" xfId="1" applyNumberFormat="1" applyFont="1" applyBorder="1" applyAlignment="1" applyProtection="1">
      <alignment horizontal="left" vertical="top"/>
      <protection locked="0"/>
    </xf>
    <xf numFmtId="41" fontId="1" fillId="0" borderId="0" xfId="0" applyNumberFormat="1" applyFont="1" applyProtection="1">
      <protection locked="0"/>
    </xf>
    <xf numFmtId="41" fontId="3" fillId="3" borderId="9" xfId="1" applyNumberFormat="1" applyFont="1" applyFill="1" applyBorder="1" applyAlignment="1" applyProtection="1">
      <alignment wrapText="1"/>
    </xf>
    <xf numFmtId="41" fontId="3" fillId="3" borderId="28" xfId="1" applyNumberFormat="1" applyFont="1" applyFill="1" applyBorder="1" applyAlignment="1" applyProtection="1">
      <alignment wrapText="1"/>
    </xf>
    <xf numFmtId="14" fontId="0" fillId="0" borderId="5" xfId="0" applyNumberFormat="1" applyBorder="1"/>
    <xf numFmtId="41" fontId="1" fillId="0" borderId="0" xfId="1" applyNumberFormat="1" applyFont="1" applyAlignment="1" applyProtection="1">
      <alignment vertical="top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8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19" xfId="0" applyFont="1" applyBorder="1" applyAlignment="1" applyProtection="1">
      <alignment horizontal="center" vertical="top"/>
      <protection locked="0"/>
    </xf>
    <xf numFmtId="0" fontId="21" fillId="0" borderId="0" xfId="0" applyFont="1" applyAlignment="1" applyProtection="1">
      <alignment horizontal="center" vertical="top"/>
      <protection locked="0"/>
    </xf>
    <xf numFmtId="0" fontId="33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16" fillId="0" borderId="22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8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30" fillId="0" borderId="18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19" xfId="0" applyFont="1" applyBorder="1" applyAlignment="1">
      <alignment horizontal="center"/>
    </xf>
    <xf numFmtId="0" fontId="22" fillId="0" borderId="18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0" fontId="30" fillId="0" borderId="18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19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8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4" xfId="0" applyFont="1" applyBorder="1" applyAlignment="1" applyProtection="1">
      <alignment vertical="top" wrapText="1"/>
      <protection locked="0"/>
    </xf>
    <xf numFmtId="0" fontId="21" fillId="0" borderId="24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5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18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1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41" fontId="2" fillId="0" borderId="22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5" xfId="1" applyNumberFormat="1" applyFont="1" applyBorder="1" applyAlignment="1" applyProtection="1">
      <alignment horizontal="lef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2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1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6" xfId="0" applyFont="1" applyBorder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7" xfId="0" applyFont="1" applyBorder="1" applyAlignment="1">
      <alignment horizontal="center"/>
    </xf>
    <xf numFmtId="0" fontId="30" fillId="0" borderId="21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4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913B3.0E4077C0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June	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2024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	Mat	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May	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1901826</xdr:colOff>
      <xdr:row>5</xdr:row>
      <xdr:rowOff>187326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631308</xdr:colOff>
      <xdr:row>50</xdr:row>
      <xdr:rowOff>22151</xdr:rowOff>
    </xdr:from>
    <xdr:to>
      <xdr:col>4</xdr:col>
      <xdr:colOff>33226</xdr:colOff>
      <xdr:row>50</xdr:row>
      <xdr:rowOff>382687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9A1A21E4-0826-4AEF-B7D1-ECDEE2869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8459" y="13091337"/>
          <a:ext cx="1949302" cy="3605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25</xdr:row>
      <xdr:rowOff>190500</xdr:rowOff>
    </xdr:from>
    <xdr:to>
      <xdr:col>5</xdr:col>
      <xdr:colOff>104775</xdr:colOff>
      <xdr:row>25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25</xdr:row>
      <xdr:rowOff>190500</xdr:rowOff>
    </xdr:from>
    <xdr:to>
      <xdr:col>11</xdr:col>
      <xdr:colOff>104775</xdr:colOff>
      <xdr:row>25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25</xdr:row>
      <xdr:rowOff>190500</xdr:rowOff>
    </xdr:from>
    <xdr:to>
      <xdr:col>9</xdr:col>
      <xdr:colOff>104775</xdr:colOff>
      <xdr:row>25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39</xdr:row>
      <xdr:rowOff>190500</xdr:rowOff>
    </xdr:from>
    <xdr:to>
      <xdr:col>5</xdr:col>
      <xdr:colOff>104775</xdr:colOff>
      <xdr:row>39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39</xdr:row>
      <xdr:rowOff>190500</xdr:rowOff>
    </xdr:from>
    <xdr:to>
      <xdr:col>11</xdr:col>
      <xdr:colOff>104775</xdr:colOff>
      <xdr:row>39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39</xdr:row>
      <xdr:rowOff>190500</xdr:rowOff>
    </xdr:from>
    <xdr:to>
      <xdr:col>9</xdr:col>
      <xdr:colOff>104775</xdr:colOff>
      <xdr:row>39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15</xdr:row>
      <xdr:rowOff>190500</xdr:rowOff>
    </xdr:from>
    <xdr:to>
      <xdr:col>5</xdr:col>
      <xdr:colOff>104775</xdr:colOff>
      <xdr:row>15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15</xdr:row>
      <xdr:rowOff>190500</xdr:rowOff>
    </xdr:from>
    <xdr:to>
      <xdr:col>11</xdr:col>
      <xdr:colOff>104775</xdr:colOff>
      <xdr:row>15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15</xdr:row>
      <xdr:rowOff>190500</xdr:rowOff>
    </xdr:from>
    <xdr:to>
      <xdr:col>9</xdr:col>
      <xdr:colOff>104775</xdr:colOff>
      <xdr:row>15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466725</xdr:colOff>
      <xdr:row>0</xdr:row>
      <xdr:rowOff>0</xdr:rowOff>
    </xdr:from>
    <xdr:to>
      <xdr:col>9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466725</xdr:colOff>
      <xdr:row>0</xdr:row>
      <xdr:rowOff>0</xdr:rowOff>
    </xdr:from>
    <xdr:to>
      <xdr:col>9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3</xdr:row>
      <xdr:rowOff>0</xdr:rowOff>
    </xdr:from>
    <xdr:to>
      <xdr:col>11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285750</xdr:colOff>
      <xdr:row>4</xdr:row>
      <xdr:rowOff>0</xdr:rowOff>
    </xdr:from>
    <xdr:to>
      <xdr:col>7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29</xdr:col>
      <xdr:colOff>285750</xdr:colOff>
      <xdr:row>4</xdr:row>
      <xdr:rowOff>0</xdr:rowOff>
    </xdr:from>
    <xdr:to>
      <xdr:col>29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285750</xdr:colOff>
      <xdr:row>4</xdr:row>
      <xdr:rowOff>0</xdr:rowOff>
    </xdr:from>
    <xdr:to>
      <xdr:col>7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29</xdr:col>
      <xdr:colOff>285750</xdr:colOff>
      <xdr:row>4</xdr:row>
      <xdr:rowOff>0</xdr:rowOff>
    </xdr:from>
    <xdr:to>
      <xdr:col>29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285750</xdr:colOff>
      <xdr:row>3</xdr:row>
      <xdr:rowOff>0</xdr:rowOff>
    </xdr:from>
    <xdr:to>
      <xdr:col>13</xdr:col>
      <xdr:colOff>104775</xdr:colOff>
      <xdr:row>3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D58EFA68-DF52-4F26-999B-3B57E28E3E21}"/>
            </a:ext>
          </a:extLst>
        </xdr:cNvPr>
        <xdr:cNvSpPr>
          <a:spLocks noChangeArrowheads="1"/>
        </xdr:cNvSpPr>
      </xdr:nvSpPr>
      <xdr:spPr bwMode="auto">
        <a:xfrm>
          <a:off x="9685867" y="8149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285750</xdr:colOff>
      <xdr:row>4</xdr:row>
      <xdr:rowOff>0</xdr:rowOff>
    </xdr:from>
    <xdr:to>
      <xdr:col>13</xdr:col>
      <xdr:colOff>104775</xdr:colOff>
      <xdr:row>4</xdr:row>
      <xdr:rowOff>0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42658E1E-E01F-42F0-A3F8-67BE8A6AE1B2}"/>
            </a:ext>
          </a:extLst>
        </xdr:cNvPr>
        <xdr:cNvSpPr>
          <a:spLocks noChangeArrowheads="1"/>
        </xdr:cNvSpPr>
      </xdr:nvSpPr>
      <xdr:spPr bwMode="auto">
        <a:xfrm>
          <a:off x="9685867" y="10054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285750</xdr:colOff>
      <xdr:row>4</xdr:row>
      <xdr:rowOff>0</xdr:rowOff>
    </xdr:from>
    <xdr:to>
      <xdr:col>13</xdr:col>
      <xdr:colOff>104775</xdr:colOff>
      <xdr:row>4</xdr:row>
      <xdr:rowOff>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715CBC5E-927A-4787-B40C-A07288F695B6}"/>
            </a:ext>
          </a:extLst>
        </xdr:cNvPr>
        <xdr:cNvSpPr>
          <a:spLocks noChangeArrowheads="1"/>
        </xdr:cNvSpPr>
      </xdr:nvSpPr>
      <xdr:spPr bwMode="auto">
        <a:xfrm>
          <a:off x="9685867" y="10054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285750</xdr:colOff>
      <xdr:row>4</xdr:row>
      <xdr:rowOff>0</xdr:rowOff>
    </xdr:from>
    <xdr:to>
      <xdr:col>13</xdr:col>
      <xdr:colOff>104775</xdr:colOff>
      <xdr:row>4</xdr:row>
      <xdr:rowOff>0</xdr:rowOff>
    </xdr:to>
    <xdr:sp macro="" textlink="">
      <xdr:nvSpPr>
        <xdr:cNvPr id="5" name="Rectangle 11">
          <a:extLst>
            <a:ext uri="{FF2B5EF4-FFF2-40B4-BE49-F238E27FC236}">
              <a16:creationId xmlns:a16="http://schemas.microsoft.com/office/drawing/2014/main" id="{E3FCC370-7BAE-45E1-914F-8C3D04B1D424}"/>
            </a:ext>
          </a:extLst>
        </xdr:cNvPr>
        <xdr:cNvSpPr>
          <a:spLocks noChangeArrowheads="1"/>
        </xdr:cNvSpPr>
      </xdr:nvSpPr>
      <xdr:spPr bwMode="auto">
        <a:xfrm>
          <a:off x="9685867" y="10054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285750</xdr:colOff>
      <xdr:row>3</xdr:row>
      <xdr:rowOff>0</xdr:rowOff>
    </xdr:from>
    <xdr:to>
      <xdr:col>15</xdr:col>
      <xdr:colOff>104775</xdr:colOff>
      <xdr:row>3</xdr:row>
      <xdr:rowOff>0</xdr:rowOff>
    </xdr:to>
    <xdr:sp macro="" textlink="">
      <xdr:nvSpPr>
        <xdr:cNvPr id="6" name="Rectangle 3">
          <a:extLst>
            <a:ext uri="{FF2B5EF4-FFF2-40B4-BE49-F238E27FC236}">
              <a16:creationId xmlns:a16="http://schemas.microsoft.com/office/drawing/2014/main" id="{F6574087-56BE-4D68-8044-CAE4C2173BA9}"/>
            </a:ext>
          </a:extLst>
        </xdr:cNvPr>
        <xdr:cNvSpPr>
          <a:spLocks noChangeArrowheads="1"/>
        </xdr:cNvSpPr>
      </xdr:nvSpPr>
      <xdr:spPr bwMode="auto">
        <a:xfrm>
          <a:off x="10934700" y="8149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285750</xdr:colOff>
      <xdr:row>4</xdr:row>
      <xdr:rowOff>0</xdr:rowOff>
    </xdr:from>
    <xdr:to>
      <xdr:col>15</xdr:col>
      <xdr:colOff>104775</xdr:colOff>
      <xdr:row>4</xdr:row>
      <xdr:rowOff>0</xdr:rowOff>
    </xdr:to>
    <xdr:sp macro="" textlink="">
      <xdr:nvSpPr>
        <xdr:cNvPr id="7" name="Rectangle 5">
          <a:extLst>
            <a:ext uri="{FF2B5EF4-FFF2-40B4-BE49-F238E27FC236}">
              <a16:creationId xmlns:a16="http://schemas.microsoft.com/office/drawing/2014/main" id="{09D18C5B-5411-4ABB-98A2-7063EEC01E29}"/>
            </a:ext>
          </a:extLst>
        </xdr:cNvPr>
        <xdr:cNvSpPr>
          <a:spLocks noChangeArrowheads="1"/>
        </xdr:cNvSpPr>
      </xdr:nvSpPr>
      <xdr:spPr bwMode="auto">
        <a:xfrm>
          <a:off x="10934700" y="10054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285750</xdr:colOff>
      <xdr:row>4</xdr:row>
      <xdr:rowOff>0</xdr:rowOff>
    </xdr:from>
    <xdr:to>
      <xdr:col>15</xdr:col>
      <xdr:colOff>104775</xdr:colOff>
      <xdr:row>4</xdr:row>
      <xdr:rowOff>0</xdr:rowOff>
    </xdr:to>
    <xdr:sp macro="" textlink="">
      <xdr:nvSpPr>
        <xdr:cNvPr id="8" name="Rectangle 8">
          <a:extLst>
            <a:ext uri="{FF2B5EF4-FFF2-40B4-BE49-F238E27FC236}">
              <a16:creationId xmlns:a16="http://schemas.microsoft.com/office/drawing/2014/main" id="{AA285FFA-706A-4D64-B981-E8C0361C5568}"/>
            </a:ext>
          </a:extLst>
        </xdr:cNvPr>
        <xdr:cNvSpPr>
          <a:spLocks noChangeArrowheads="1"/>
        </xdr:cNvSpPr>
      </xdr:nvSpPr>
      <xdr:spPr bwMode="auto">
        <a:xfrm>
          <a:off x="10934700" y="10054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285750</xdr:colOff>
      <xdr:row>4</xdr:row>
      <xdr:rowOff>0</xdr:rowOff>
    </xdr:from>
    <xdr:to>
      <xdr:col>15</xdr:col>
      <xdr:colOff>104775</xdr:colOff>
      <xdr:row>4</xdr:row>
      <xdr:rowOff>0</xdr:rowOff>
    </xdr:to>
    <xdr:sp macro="" textlink="">
      <xdr:nvSpPr>
        <xdr:cNvPr id="9" name="Rectangle 11">
          <a:extLst>
            <a:ext uri="{FF2B5EF4-FFF2-40B4-BE49-F238E27FC236}">
              <a16:creationId xmlns:a16="http://schemas.microsoft.com/office/drawing/2014/main" id="{8178C13E-6DDF-4B79-9B93-7CB3C0A7F2B6}"/>
            </a:ext>
          </a:extLst>
        </xdr:cNvPr>
        <xdr:cNvSpPr>
          <a:spLocks noChangeArrowheads="1"/>
        </xdr:cNvSpPr>
      </xdr:nvSpPr>
      <xdr:spPr bwMode="auto">
        <a:xfrm>
          <a:off x="10934700" y="10054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285750</xdr:colOff>
      <xdr:row>3</xdr:row>
      <xdr:rowOff>0</xdr:rowOff>
    </xdr:from>
    <xdr:to>
      <xdr:col>19</xdr:col>
      <xdr:colOff>104775</xdr:colOff>
      <xdr:row>3</xdr:row>
      <xdr:rowOff>0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DD31489C-C121-4E3A-B167-CB519EB99F7A}"/>
            </a:ext>
          </a:extLst>
        </xdr:cNvPr>
        <xdr:cNvSpPr>
          <a:spLocks noChangeArrowheads="1"/>
        </xdr:cNvSpPr>
      </xdr:nvSpPr>
      <xdr:spPr bwMode="auto">
        <a:xfrm>
          <a:off x="12132733" y="8149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285750</xdr:colOff>
      <xdr:row>4</xdr:row>
      <xdr:rowOff>0</xdr:rowOff>
    </xdr:from>
    <xdr:to>
      <xdr:col>19</xdr:col>
      <xdr:colOff>104775</xdr:colOff>
      <xdr:row>4</xdr:row>
      <xdr:rowOff>0</xdr:rowOff>
    </xdr:to>
    <xdr:sp macro="" textlink="">
      <xdr:nvSpPr>
        <xdr:cNvPr id="11" name="Rectangle 5">
          <a:extLst>
            <a:ext uri="{FF2B5EF4-FFF2-40B4-BE49-F238E27FC236}">
              <a16:creationId xmlns:a16="http://schemas.microsoft.com/office/drawing/2014/main" id="{7793D836-8DBE-4DBC-BD72-0BFE24CCB0A6}"/>
            </a:ext>
          </a:extLst>
        </xdr:cNvPr>
        <xdr:cNvSpPr>
          <a:spLocks noChangeArrowheads="1"/>
        </xdr:cNvSpPr>
      </xdr:nvSpPr>
      <xdr:spPr bwMode="auto">
        <a:xfrm>
          <a:off x="12132733" y="10054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285750</xdr:colOff>
      <xdr:row>4</xdr:row>
      <xdr:rowOff>0</xdr:rowOff>
    </xdr:from>
    <xdr:to>
      <xdr:col>19</xdr:col>
      <xdr:colOff>104775</xdr:colOff>
      <xdr:row>4</xdr:row>
      <xdr:rowOff>0</xdr:rowOff>
    </xdr:to>
    <xdr:sp macro="" textlink="">
      <xdr:nvSpPr>
        <xdr:cNvPr id="12" name="Rectangle 8">
          <a:extLst>
            <a:ext uri="{FF2B5EF4-FFF2-40B4-BE49-F238E27FC236}">
              <a16:creationId xmlns:a16="http://schemas.microsoft.com/office/drawing/2014/main" id="{FEF1BA9F-39C0-4A2F-B153-03370D91D5F2}"/>
            </a:ext>
          </a:extLst>
        </xdr:cNvPr>
        <xdr:cNvSpPr>
          <a:spLocks noChangeArrowheads="1"/>
        </xdr:cNvSpPr>
      </xdr:nvSpPr>
      <xdr:spPr bwMode="auto">
        <a:xfrm>
          <a:off x="12132733" y="10054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285750</xdr:colOff>
      <xdr:row>4</xdr:row>
      <xdr:rowOff>0</xdr:rowOff>
    </xdr:from>
    <xdr:to>
      <xdr:col>19</xdr:col>
      <xdr:colOff>104775</xdr:colOff>
      <xdr:row>4</xdr:row>
      <xdr:rowOff>0</xdr:rowOff>
    </xdr:to>
    <xdr:sp macro="" textlink="">
      <xdr:nvSpPr>
        <xdr:cNvPr id="13" name="Rectangle 11">
          <a:extLst>
            <a:ext uri="{FF2B5EF4-FFF2-40B4-BE49-F238E27FC236}">
              <a16:creationId xmlns:a16="http://schemas.microsoft.com/office/drawing/2014/main" id="{B36A1AC6-AC78-4824-85A7-1649CF36444D}"/>
            </a:ext>
          </a:extLst>
        </xdr:cNvPr>
        <xdr:cNvSpPr>
          <a:spLocks noChangeArrowheads="1"/>
        </xdr:cNvSpPr>
      </xdr:nvSpPr>
      <xdr:spPr bwMode="auto">
        <a:xfrm>
          <a:off x="12132733" y="10054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285750</xdr:colOff>
      <xdr:row>3</xdr:row>
      <xdr:rowOff>0</xdr:rowOff>
    </xdr:from>
    <xdr:to>
      <xdr:col>21</xdr:col>
      <xdr:colOff>104775</xdr:colOff>
      <xdr:row>3</xdr:row>
      <xdr:rowOff>0</xdr:rowOff>
    </xdr:to>
    <xdr:sp macro="" textlink="">
      <xdr:nvSpPr>
        <xdr:cNvPr id="14" name="Rectangle 3">
          <a:extLst>
            <a:ext uri="{FF2B5EF4-FFF2-40B4-BE49-F238E27FC236}">
              <a16:creationId xmlns:a16="http://schemas.microsoft.com/office/drawing/2014/main" id="{6A04629F-44DE-4864-A2E6-EED637CDECDF}"/>
            </a:ext>
          </a:extLst>
        </xdr:cNvPr>
        <xdr:cNvSpPr>
          <a:spLocks noChangeArrowheads="1"/>
        </xdr:cNvSpPr>
      </xdr:nvSpPr>
      <xdr:spPr bwMode="auto">
        <a:xfrm>
          <a:off x="13328650" y="8149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285750</xdr:colOff>
      <xdr:row>4</xdr:row>
      <xdr:rowOff>0</xdr:rowOff>
    </xdr:from>
    <xdr:to>
      <xdr:col>21</xdr:col>
      <xdr:colOff>104775</xdr:colOff>
      <xdr:row>4</xdr:row>
      <xdr:rowOff>0</xdr:rowOff>
    </xdr:to>
    <xdr:sp macro="" textlink="">
      <xdr:nvSpPr>
        <xdr:cNvPr id="15" name="Rectangle 5">
          <a:extLst>
            <a:ext uri="{FF2B5EF4-FFF2-40B4-BE49-F238E27FC236}">
              <a16:creationId xmlns:a16="http://schemas.microsoft.com/office/drawing/2014/main" id="{60AD4732-4CC8-4E3A-9848-CEFF7674177F}"/>
            </a:ext>
          </a:extLst>
        </xdr:cNvPr>
        <xdr:cNvSpPr>
          <a:spLocks noChangeArrowheads="1"/>
        </xdr:cNvSpPr>
      </xdr:nvSpPr>
      <xdr:spPr bwMode="auto">
        <a:xfrm>
          <a:off x="13328650" y="10054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285750</xdr:colOff>
      <xdr:row>4</xdr:row>
      <xdr:rowOff>0</xdr:rowOff>
    </xdr:from>
    <xdr:to>
      <xdr:col>21</xdr:col>
      <xdr:colOff>104775</xdr:colOff>
      <xdr:row>4</xdr:row>
      <xdr:rowOff>0</xdr:rowOff>
    </xdr:to>
    <xdr:sp macro="" textlink="">
      <xdr:nvSpPr>
        <xdr:cNvPr id="16" name="Rectangle 8">
          <a:extLst>
            <a:ext uri="{FF2B5EF4-FFF2-40B4-BE49-F238E27FC236}">
              <a16:creationId xmlns:a16="http://schemas.microsoft.com/office/drawing/2014/main" id="{4EB4DD3D-FA70-4C7C-94CC-2FA481FF9CD4}"/>
            </a:ext>
          </a:extLst>
        </xdr:cNvPr>
        <xdr:cNvSpPr>
          <a:spLocks noChangeArrowheads="1"/>
        </xdr:cNvSpPr>
      </xdr:nvSpPr>
      <xdr:spPr bwMode="auto">
        <a:xfrm>
          <a:off x="13328650" y="10054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285750</xdr:colOff>
      <xdr:row>4</xdr:row>
      <xdr:rowOff>0</xdr:rowOff>
    </xdr:from>
    <xdr:to>
      <xdr:col>21</xdr:col>
      <xdr:colOff>104775</xdr:colOff>
      <xdr:row>4</xdr:row>
      <xdr:rowOff>0</xdr:rowOff>
    </xdr:to>
    <xdr:sp macro="" textlink="">
      <xdr:nvSpPr>
        <xdr:cNvPr id="17" name="Rectangle 11">
          <a:extLst>
            <a:ext uri="{FF2B5EF4-FFF2-40B4-BE49-F238E27FC236}">
              <a16:creationId xmlns:a16="http://schemas.microsoft.com/office/drawing/2014/main" id="{1C196BDC-592A-4CB8-9155-8BBB812A12A3}"/>
            </a:ext>
          </a:extLst>
        </xdr:cNvPr>
        <xdr:cNvSpPr>
          <a:spLocks noChangeArrowheads="1"/>
        </xdr:cNvSpPr>
      </xdr:nvSpPr>
      <xdr:spPr bwMode="auto">
        <a:xfrm>
          <a:off x="13328650" y="100541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A21" zoomScale="80" zoomScaleNormal="80" zoomScaleSheetLayoutView="80" workbookViewId="0">
      <selection activeCell="O34" sqref="O34"/>
    </sheetView>
  </sheetViews>
  <sheetFormatPr defaultColWidth="9.1796875" defaultRowHeight="12.5" x14ac:dyDescent="0.25"/>
  <cols>
    <col min="1" max="1" width="35.26953125" style="1" customWidth="1"/>
    <col min="2" max="2" width="16.1796875" style="30" customWidth="1"/>
    <col min="3" max="3" width="1.7265625" style="1" customWidth="1"/>
    <col min="4" max="4" width="16.26953125" style="1" customWidth="1"/>
    <col min="5" max="5" width="1.54296875" style="1" customWidth="1"/>
    <col min="6" max="6" width="13.81640625" style="1" customWidth="1"/>
    <col min="7" max="7" width="3.54296875" style="1" customWidth="1"/>
    <col min="8" max="8" width="15.453125" style="1" customWidth="1"/>
    <col min="9" max="9" width="1.54296875" style="1" customWidth="1"/>
    <col min="10" max="10" width="16" style="1" customWidth="1"/>
    <col min="11" max="11" width="1.54296875" style="1" customWidth="1"/>
    <col min="12" max="12" width="16.81640625" style="1" customWidth="1"/>
    <col min="13" max="16384" width="9.1796875" style="1"/>
  </cols>
  <sheetData>
    <row r="1" spans="1:13" ht="18" customHeight="1" x14ac:dyDescent="0.25">
      <c r="A1" s="238"/>
      <c r="B1" s="242" t="s">
        <v>135</v>
      </c>
      <c r="C1" s="243"/>
      <c r="D1" s="243"/>
      <c r="E1" s="243"/>
      <c r="F1" s="243"/>
      <c r="G1" s="243"/>
      <c r="H1" s="243"/>
      <c r="I1" s="243"/>
      <c r="J1" s="243"/>
      <c r="L1" s="183" t="s">
        <v>71</v>
      </c>
      <c r="M1" s="182"/>
    </row>
    <row r="2" spans="1:13" ht="30.75" customHeight="1" x14ac:dyDescent="0.25">
      <c r="A2" s="238"/>
      <c r="B2" s="244"/>
      <c r="C2" s="244"/>
      <c r="D2" s="244"/>
      <c r="E2" s="244"/>
      <c r="F2" s="244"/>
      <c r="G2" s="244"/>
      <c r="H2" s="244"/>
      <c r="I2" s="244"/>
      <c r="J2" s="244"/>
      <c r="L2" s="184" t="s">
        <v>129</v>
      </c>
      <c r="M2" s="69"/>
    </row>
    <row r="3" spans="1:13" ht="24" customHeight="1" x14ac:dyDescent="0.25">
      <c r="A3" s="238"/>
      <c r="B3" s="239" t="s">
        <v>138</v>
      </c>
      <c r="C3" s="240"/>
      <c r="D3" s="240"/>
      <c r="E3" s="240"/>
      <c r="F3" s="240"/>
      <c r="G3" s="240"/>
      <c r="H3" s="240"/>
      <c r="I3" s="240"/>
      <c r="J3" s="241"/>
      <c r="L3" s="181"/>
    </row>
    <row r="4" spans="1:13" ht="14.25" customHeight="1" x14ac:dyDescent="0.25">
      <c r="A4" s="238"/>
      <c r="B4" s="245" t="s">
        <v>18</v>
      </c>
      <c r="C4" s="247"/>
      <c r="D4" s="248" t="s">
        <v>119</v>
      </c>
      <c r="E4" s="249"/>
      <c r="F4" s="250"/>
      <c r="G4" s="251" t="s">
        <v>70</v>
      </c>
      <c r="H4" s="248" t="s">
        <v>120</v>
      </c>
      <c r="I4" s="249"/>
      <c r="J4" s="250"/>
      <c r="L4" s="181"/>
    </row>
    <row r="5" spans="1:13" ht="16.5" customHeight="1" x14ac:dyDescent="0.25">
      <c r="A5" s="238"/>
      <c r="B5" s="245"/>
      <c r="C5" s="247"/>
      <c r="D5" s="254"/>
      <c r="E5" s="254"/>
      <c r="F5" s="254"/>
      <c r="G5" s="251"/>
      <c r="H5" s="255"/>
      <c r="I5" s="255"/>
      <c r="J5" s="255"/>
      <c r="L5" s="181"/>
    </row>
    <row r="6" spans="1:13" ht="21" customHeight="1" x14ac:dyDescent="0.25">
      <c r="A6" s="238"/>
      <c r="B6" s="246"/>
      <c r="C6" s="247"/>
      <c r="D6" s="252"/>
      <c r="E6" s="252"/>
      <c r="F6" s="252"/>
      <c r="G6" s="251"/>
      <c r="H6" s="253"/>
      <c r="I6" s="253"/>
      <c r="J6" s="253"/>
      <c r="L6" s="181"/>
    </row>
    <row r="8" spans="1:13" ht="20" x14ac:dyDescent="0.4">
      <c r="A8" s="47" t="s">
        <v>118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2" x14ac:dyDescent="0.3">
      <c r="A9" s="48"/>
      <c r="B9" s="31" t="s">
        <v>0</v>
      </c>
      <c r="C9" s="2"/>
      <c r="D9" s="2" t="s">
        <v>1</v>
      </c>
      <c r="E9" s="2"/>
      <c r="F9" s="2" t="s">
        <v>78</v>
      </c>
      <c r="G9" s="2"/>
      <c r="H9" s="2" t="s">
        <v>79</v>
      </c>
      <c r="I9" s="2"/>
      <c r="J9" s="2" t="s">
        <v>72</v>
      </c>
      <c r="K9" s="3"/>
      <c r="L9" s="2" t="s">
        <v>73</v>
      </c>
    </row>
    <row r="10" spans="1:13" ht="24" customHeight="1" x14ac:dyDescent="0.3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49999999999999" customHeight="1" x14ac:dyDescent="0.3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49999999999999" customHeight="1" x14ac:dyDescent="0.3">
      <c r="A12" s="84" t="s">
        <v>20</v>
      </c>
      <c r="B12" s="190"/>
      <c r="C12" s="191"/>
      <c r="E12" s="191"/>
      <c r="F12" s="190"/>
      <c r="G12" s="191"/>
      <c r="H12" s="190"/>
      <c r="I12" s="191"/>
      <c r="J12" s="192"/>
      <c r="K12" s="193"/>
      <c r="L12" s="192">
        <v>15568.92</v>
      </c>
    </row>
    <row r="13" spans="1:13" ht="20.149999999999999" customHeight="1" x14ac:dyDescent="0.3">
      <c r="A13" s="84" t="s">
        <v>21</v>
      </c>
      <c r="B13" s="190"/>
      <c r="C13" s="191"/>
      <c r="D13" s="190"/>
      <c r="E13" s="191"/>
      <c r="F13" s="190"/>
      <c r="G13" s="191"/>
      <c r="H13" s="190"/>
      <c r="I13" s="191"/>
      <c r="J13" s="192">
        <f t="shared" ref="J13:J20" si="0">H13+D13+B13+F13</f>
        <v>0</v>
      </c>
      <c r="K13" s="193"/>
      <c r="L13" s="190"/>
    </row>
    <row r="14" spans="1:13" ht="20.149999999999999" customHeight="1" x14ac:dyDescent="0.3">
      <c r="A14" s="84" t="s">
        <v>22</v>
      </c>
      <c r="B14" s="190">
        <v>4125</v>
      </c>
      <c r="C14" s="191"/>
      <c r="D14" s="190">
        <v>24697</v>
      </c>
      <c r="E14" s="191"/>
      <c r="F14" s="190"/>
      <c r="G14" s="191"/>
      <c r="H14" s="190"/>
      <c r="I14" s="191"/>
      <c r="J14" s="192">
        <f t="shared" si="0"/>
        <v>28822</v>
      </c>
      <c r="K14" s="193"/>
      <c r="L14" s="192">
        <v>29421.85</v>
      </c>
    </row>
    <row r="15" spans="1:13" ht="20.149999999999999" customHeight="1" x14ac:dyDescent="0.3">
      <c r="A15" s="84" t="s">
        <v>23</v>
      </c>
      <c r="B15" s="190"/>
      <c r="C15" s="191"/>
      <c r="D15" s="190"/>
      <c r="E15" s="191"/>
      <c r="F15" s="190"/>
      <c r="G15" s="191"/>
      <c r="H15" s="190"/>
      <c r="I15" s="191"/>
      <c r="J15" s="192">
        <f t="shared" si="0"/>
        <v>0</v>
      </c>
      <c r="K15" s="193"/>
      <c r="L15" s="190"/>
    </row>
    <row r="16" spans="1:13" ht="20.149999999999999" customHeight="1" x14ac:dyDescent="0.3">
      <c r="A16" s="84" t="s">
        <v>24</v>
      </c>
      <c r="B16" s="190"/>
      <c r="C16" s="191"/>
      <c r="D16" s="190"/>
      <c r="E16" s="191"/>
      <c r="F16" s="190"/>
      <c r="G16" s="191"/>
      <c r="H16" s="190"/>
      <c r="I16" s="191"/>
      <c r="J16" s="192">
        <f t="shared" si="0"/>
        <v>0</v>
      </c>
      <c r="K16" s="193"/>
      <c r="L16" s="190"/>
    </row>
    <row r="17" spans="1:12" ht="28" x14ac:dyDescent="0.3">
      <c r="A17" s="84" t="s">
        <v>25</v>
      </c>
      <c r="B17" s="190"/>
      <c r="C17" s="191"/>
      <c r="D17" s="190"/>
      <c r="E17" s="191"/>
      <c r="F17" s="190"/>
      <c r="G17" s="191"/>
      <c r="H17" s="190"/>
      <c r="I17" s="191"/>
      <c r="J17" s="192">
        <f t="shared" si="0"/>
        <v>0</v>
      </c>
      <c r="K17" s="193"/>
      <c r="L17" s="190"/>
    </row>
    <row r="18" spans="1:12" ht="20.149999999999999" customHeight="1" x14ac:dyDescent="0.3">
      <c r="A18" s="84" t="s">
        <v>67</v>
      </c>
      <c r="B18" s="190"/>
      <c r="C18" s="191"/>
      <c r="D18" s="190"/>
      <c r="E18" s="191"/>
      <c r="F18" s="190"/>
      <c r="G18" s="191"/>
      <c r="H18" s="190"/>
      <c r="I18" s="191"/>
      <c r="J18" s="192">
        <f t="shared" si="0"/>
        <v>0</v>
      </c>
      <c r="K18" s="193"/>
      <c r="L18" s="190"/>
    </row>
    <row r="19" spans="1:12" ht="28" x14ac:dyDescent="0.3">
      <c r="A19" s="84" t="s">
        <v>68</v>
      </c>
      <c r="B19" s="190"/>
      <c r="C19" s="191"/>
      <c r="D19" s="190"/>
      <c r="E19" s="191"/>
      <c r="F19" s="190"/>
      <c r="G19" s="191"/>
      <c r="H19" s="190"/>
      <c r="I19" s="191"/>
      <c r="J19" s="192">
        <f t="shared" si="0"/>
        <v>0</v>
      </c>
      <c r="K19" s="193"/>
      <c r="L19" s="190"/>
    </row>
    <row r="20" spans="1:12" ht="20.149999999999999" customHeight="1" x14ac:dyDescent="0.3">
      <c r="A20" s="84"/>
      <c r="B20" s="190"/>
      <c r="C20" s="191"/>
      <c r="D20" s="190"/>
      <c r="E20" s="191"/>
      <c r="F20" s="190"/>
      <c r="G20" s="191"/>
      <c r="H20" s="190"/>
      <c r="I20" s="191"/>
      <c r="J20" s="192">
        <f t="shared" si="0"/>
        <v>0</v>
      </c>
      <c r="K20" s="193"/>
      <c r="L20" s="190"/>
    </row>
    <row r="21" spans="1:12" ht="17.25" customHeight="1" thickBot="1" x14ac:dyDescent="0.4">
      <c r="A21" s="9" t="s">
        <v>84</v>
      </c>
      <c r="B21" s="194">
        <f>SUM(B12:B20)</f>
        <v>4125</v>
      </c>
      <c r="C21" s="195"/>
      <c r="D21" s="194">
        <f>SUM(D13:D20)</f>
        <v>24697</v>
      </c>
      <c r="E21" s="191"/>
      <c r="F21" s="194">
        <f>SUM(F12:F20)</f>
        <v>0</v>
      </c>
      <c r="G21" s="191"/>
      <c r="H21" s="194">
        <f>SUM(H12:H20)</f>
        <v>0</v>
      </c>
      <c r="I21" s="191"/>
      <c r="J21" s="194">
        <f>SUM(J12:J17)</f>
        <v>28822</v>
      </c>
      <c r="K21" s="193"/>
      <c r="L21" s="194">
        <f>SUM(L12:L14)</f>
        <v>44990.77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8" x14ac:dyDescent="0.3">
      <c r="A23" s="67" t="s">
        <v>65</v>
      </c>
      <c r="B23" s="196"/>
      <c r="C23" s="8"/>
      <c r="D23" s="8"/>
      <c r="E23" s="8"/>
      <c r="F23" s="8"/>
      <c r="G23" s="8"/>
      <c r="H23" s="8"/>
      <c r="I23" s="8"/>
      <c r="J23" s="8"/>
      <c r="K23" s="8"/>
    </row>
    <row r="24" spans="1:12" ht="20.149999999999999" customHeight="1" x14ac:dyDescent="0.3">
      <c r="A24" s="84" t="s">
        <v>26</v>
      </c>
      <c r="B24" s="190"/>
      <c r="C24" s="191"/>
      <c r="D24" s="190"/>
      <c r="E24" s="191"/>
      <c r="F24" s="190"/>
      <c r="G24" s="191"/>
      <c r="H24" s="190"/>
      <c r="I24" s="191"/>
      <c r="J24" s="192">
        <f>H24+D24+B24+F24</f>
        <v>0</v>
      </c>
      <c r="K24" s="193"/>
      <c r="L24" s="190"/>
    </row>
    <row r="25" spans="1:12" ht="20.149999999999999" customHeight="1" x14ac:dyDescent="0.3">
      <c r="A25" s="84" t="s">
        <v>27</v>
      </c>
      <c r="B25" s="190"/>
      <c r="C25" s="191"/>
      <c r="D25" s="190"/>
      <c r="E25" s="191"/>
      <c r="F25" s="190"/>
      <c r="G25" s="191"/>
      <c r="H25" s="190"/>
      <c r="I25" s="191"/>
      <c r="J25" s="192">
        <f>H25+D25+B25+F25</f>
        <v>0</v>
      </c>
      <c r="K25" s="193"/>
      <c r="L25" s="190"/>
    </row>
    <row r="26" spans="1:12" ht="17.25" customHeight="1" thickBot="1" x14ac:dyDescent="0.4">
      <c r="A26" s="9" t="s">
        <v>85</v>
      </c>
      <c r="B26" s="194">
        <f>SUM(B24:B25)</f>
        <v>0</v>
      </c>
      <c r="C26" s="195"/>
      <c r="D26" s="194">
        <f>SUM(D24:D25)</f>
        <v>0</v>
      </c>
      <c r="E26" s="191"/>
      <c r="F26" s="194">
        <f>SUM(F24:F25)</f>
        <v>0</v>
      </c>
      <c r="G26" s="191"/>
      <c r="H26" s="194">
        <f>SUM(H24:H25)</f>
        <v>0</v>
      </c>
      <c r="I26" s="191"/>
      <c r="J26" s="194">
        <f>SUM(J24:J25)</f>
        <v>0</v>
      </c>
      <c r="K26" s="193"/>
      <c r="L26" s="194">
        <f>SUM(L24:L25)</f>
        <v>0</v>
      </c>
    </row>
    <row r="27" spans="1:12" ht="8.25" customHeight="1" thickTop="1" x14ac:dyDescent="0.3">
      <c r="A27" s="25"/>
      <c r="B27" s="197"/>
      <c r="C27" s="198"/>
      <c r="D27" s="197"/>
      <c r="E27" s="198"/>
      <c r="F27" s="197"/>
      <c r="G27" s="198"/>
      <c r="H27" s="197"/>
      <c r="I27" s="199"/>
      <c r="J27" s="175" t="str">
        <f>IF(B26+D26+F26+H26-J26=0," ","error")</f>
        <v xml:space="preserve"> </v>
      </c>
      <c r="K27" s="193"/>
      <c r="L27" s="175"/>
    </row>
    <row r="28" spans="1:12" ht="20.149999999999999" customHeight="1" thickBot="1" x14ac:dyDescent="0.4">
      <c r="A28" s="9" t="s">
        <v>11</v>
      </c>
      <c r="B28" s="200">
        <f>B26+B21</f>
        <v>4125</v>
      </c>
      <c r="C28" s="199"/>
      <c r="D28" s="200">
        <f>D26+D21</f>
        <v>24697</v>
      </c>
      <c r="E28" s="199"/>
      <c r="F28" s="200">
        <f>F26+F21</f>
        <v>0</v>
      </c>
      <c r="G28" s="199"/>
      <c r="H28" s="200">
        <f>H26+H21</f>
        <v>0</v>
      </c>
      <c r="I28" s="199"/>
      <c r="J28" s="200">
        <f>J26+J21</f>
        <v>28822</v>
      </c>
      <c r="K28" s="193"/>
      <c r="L28" s="200">
        <f>L26+L21</f>
        <v>44990.77</v>
      </c>
    </row>
    <row r="29" spans="1:12" ht="16.5" customHeight="1" thickTop="1" x14ac:dyDescent="0.25">
      <c r="B29" s="201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5">
      <c r="A30" s="27" t="s">
        <v>8</v>
      </c>
      <c r="B30" s="202"/>
      <c r="C30" s="203"/>
      <c r="D30" s="203"/>
      <c r="E30" s="203"/>
      <c r="F30" s="203"/>
      <c r="G30" s="203"/>
      <c r="H30" s="203"/>
      <c r="I30" s="203"/>
      <c r="J30" s="203"/>
      <c r="K30" s="203"/>
      <c r="L30" s="203"/>
    </row>
    <row r="31" spans="1:12" ht="20.149999999999999" customHeight="1" x14ac:dyDescent="0.3">
      <c r="A31" s="85" t="s">
        <v>28</v>
      </c>
      <c r="B31" s="190"/>
      <c r="C31" s="197"/>
      <c r="D31" s="190"/>
      <c r="E31" s="191"/>
      <c r="F31" s="190"/>
      <c r="G31" s="191"/>
      <c r="H31" s="190"/>
      <c r="I31" s="191"/>
      <c r="J31" s="192">
        <f>H31+D31+B31+F31</f>
        <v>0</v>
      </c>
      <c r="K31" s="175"/>
      <c r="L31" s="190"/>
    </row>
    <row r="32" spans="1:12" ht="20.149999999999999" customHeight="1" x14ac:dyDescent="0.3">
      <c r="A32" s="85" t="s">
        <v>109</v>
      </c>
      <c r="B32" s="190"/>
      <c r="C32" s="197"/>
      <c r="D32" s="190"/>
      <c r="E32" s="191"/>
      <c r="F32" s="190"/>
      <c r="G32" s="191"/>
      <c r="H32" s="190"/>
      <c r="I32" s="191"/>
      <c r="J32" s="192">
        <f t="shared" ref="J32:J40" si="1">H32+D32+B32+F32</f>
        <v>0</v>
      </c>
      <c r="K32" s="175"/>
      <c r="L32" s="190"/>
    </row>
    <row r="33" spans="1:12" ht="20.149999999999999" customHeight="1" x14ac:dyDescent="0.3">
      <c r="A33" s="85" t="s">
        <v>29</v>
      </c>
      <c r="B33" s="190"/>
      <c r="C33" s="197"/>
      <c r="D33" s="190"/>
      <c r="E33" s="191"/>
      <c r="F33" s="190"/>
      <c r="G33" s="191"/>
      <c r="H33" s="190"/>
      <c r="I33" s="191"/>
      <c r="J33" s="192">
        <f t="shared" si="1"/>
        <v>0</v>
      </c>
      <c r="K33" s="175"/>
      <c r="L33" s="190"/>
    </row>
    <row r="34" spans="1:12" ht="28" x14ac:dyDescent="0.3">
      <c r="A34" s="85" t="s">
        <v>30</v>
      </c>
      <c r="B34" s="190">
        <v>2798</v>
      </c>
      <c r="C34" s="197"/>
      <c r="D34" s="190">
        <v>22907</v>
      </c>
      <c r="E34" s="191"/>
      <c r="F34" s="190"/>
      <c r="G34" s="191"/>
      <c r="H34" s="190"/>
      <c r="I34" s="191"/>
      <c r="J34" s="192">
        <f t="shared" si="1"/>
        <v>25705</v>
      </c>
      <c r="K34" s="175"/>
      <c r="L34" s="190">
        <v>95138</v>
      </c>
    </row>
    <row r="35" spans="1:12" ht="20.149999999999999" customHeight="1" x14ac:dyDescent="0.3">
      <c r="A35" s="85" t="s">
        <v>31</v>
      </c>
      <c r="B35" s="190"/>
      <c r="C35" s="197"/>
      <c r="D35" s="190"/>
      <c r="E35" s="191"/>
      <c r="F35" s="190"/>
      <c r="G35" s="191"/>
      <c r="H35" s="190"/>
      <c r="I35" s="191"/>
      <c r="J35" s="192">
        <f t="shared" si="1"/>
        <v>0</v>
      </c>
      <c r="K35" s="175"/>
      <c r="L35" s="190"/>
    </row>
    <row r="36" spans="1:12" ht="20.149999999999999" customHeight="1" x14ac:dyDescent="0.3">
      <c r="A36" s="85" t="s">
        <v>32</v>
      </c>
      <c r="B36" s="190"/>
      <c r="C36" s="197"/>
      <c r="D36" s="190"/>
      <c r="E36" s="191"/>
      <c r="F36" s="190"/>
      <c r="G36" s="191"/>
      <c r="H36" s="190"/>
      <c r="I36" s="191"/>
      <c r="J36" s="192">
        <f t="shared" si="1"/>
        <v>0</v>
      </c>
      <c r="K36" s="175"/>
      <c r="L36" s="190"/>
    </row>
    <row r="37" spans="1:12" ht="20.149999999999999" customHeight="1" x14ac:dyDescent="0.3">
      <c r="A37" s="86" t="s">
        <v>33</v>
      </c>
      <c r="B37" s="190"/>
      <c r="C37" s="197"/>
      <c r="D37" s="190"/>
      <c r="E37" s="191"/>
      <c r="F37" s="190"/>
      <c r="G37" s="191"/>
      <c r="H37" s="190"/>
      <c r="I37" s="191"/>
      <c r="J37" s="192">
        <f t="shared" si="1"/>
        <v>0</v>
      </c>
      <c r="K37" s="175"/>
      <c r="L37" s="190"/>
    </row>
    <row r="38" spans="1:12" ht="20.149999999999999" customHeight="1" x14ac:dyDescent="0.3">
      <c r="A38" s="86" t="s">
        <v>34</v>
      </c>
      <c r="B38" s="190"/>
      <c r="C38" s="197"/>
      <c r="D38" s="190"/>
      <c r="E38" s="191"/>
      <c r="F38" s="190"/>
      <c r="G38" s="191"/>
      <c r="H38" s="190"/>
      <c r="I38" s="191"/>
      <c r="J38" s="192">
        <f t="shared" si="1"/>
        <v>0</v>
      </c>
      <c r="K38" s="175"/>
      <c r="L38" s="190"/>
    </row>
    <row r="39" spans="1:12" ht="20.149999999999999" customHeight="1" x14ac:dyDescent="0.3">
      <c r="A39" s="86" t="s">
        <v>35</v>
      </c>
      <c r="B39" s="190"/>
      <c r="C39" s="197"/>
      <c r="D39" s="190"/>
      <c r="E39" s="191"/>
      <c r="F39" s="190"/>
      <c r="G39" s="191"/>
      <c r="H39" s="190"/>
      <c r="I39" s="191"/>
      <c r="J39" s="192">
        <f t="shared" si="1"/>
        <v>0</v>
      </c>
      <c r="K39" s="175"/>
      <c r="L39" s="190"/>
    </row>
    <row r="40" spans="1:12" ht="20.149999999999999" customHeight="1" x14ac:dyDescent="0.3">
      <c r="A40" s="86" t="s">
        <v>117</v>
      </c>
      <c r="B40" s="190"/>
      <c r="C40" s="197"/>
      <c r="D40" s="190"/>
      <c r="E40" s="191"/>
      <c r="F40" s="190"/>
      <c r="G40" s="191"/>
      <c r="H40" s="190"/>
      <c r="I40" s="191"/>
      <c r="J40" s="192">
        <f t="shared" si="1"/>
        <v>0</v>
      </c>
      <c r="K40" s="175"/>
      <c r="L40" s="190"/>
    </row>
    <row r="41" spans="1:12" ht="20.149999999999999" customHeight="1" thickBot="1" x14ac:dyDescent="0.35">
      <c r="A41" s="85" t="s">
        <v>132</v>
      </c>
      <c r="B41" s="190"/>
      <c r="C41" s="197"/>
      <c r="D41" s="204"/>
      <c r="E41" s="191"/>
      <c r="F41" s="204"/>
      <c r="G41" s="191"/>
      <c r="H41" s="204"/>
      <c r="I41" s="191"/>
      <c r="J41" s="234">
        <f>H41+D41+B41+F41</f>
        <v>0</v>
      </c>
      <c r="K41" s="175"/>
      <c r="L41" s="204">
        <v>117687</v>
      </c>
    </row>
    <row r="42" spans="1:12" ht="20.149999999999999" customHeight="1" thickTop="1" thickBot="1" x14ac:dyDescent="0.35">
      <c r="A42" s="13" t="s">
        <v>86</v>
      </c>
      <c r="B42" s="194">
        <f>SUM(B31:B41)</f>
        <v>2798</v>
      </c>
      <c r="C42" s="205"/>
      <c r="D42" s="194">
        <f>SUM(D31:D41)</f>
        <v>22907</v>
      </c>
      <c r="E42" s="191"/>
      <c r="F42" s="194">
        <f>SUM(F31:F41)</f>
        <v>0</v>
      </c>
      <c r="G42" s="191"/>
      <c r="H42" s="194">
        <f>SUM(H31:H41)</f>
        <v>0</v>
      </c>
      <c r="I42" s="191"/>
      <c r="J42" s="235">
        <f>SUM(J31:J41)</f>
        <v>25705</v>
      </c>
      <c r="K42" s="175"/>
      <c r="L42" s="194">
        <f>SUM(L31:L41)</f>
        <v>212825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28" x14ac:dyDescent="0.3">
      <c r="A44" s="67" t="s">
        <v>66</v>
      </c>
      <c r="B44" s="196"/>
      <c r="C44" s="8"/>
      <c r="D44" s="8"/>
      <c r="E44" s="8"/>
      <c r="F44" s="8"/>
      <c r="G44" s="8"/>
      <c r="H44" s="8"/>
      <c r="I44" s="8"/>
      <c r="J44" s="8"/>
      <c r="K44" s="8"/>
    </row>
    <row r="45" spans="1:12" ht="20.149999999999999" customHeight="1" x14ac:dyDescent="0.3">
      <c r="A45" s="85" t="s">
        <v>36</v>
      </c>
      <c r="B45" s="190"/>
      <c r="C45" s="197"/>
      <c r="D45" s="190"/>
      <c r="E45" s="191"/>
      <c r="F45" s="190"/>
      <c r="G45" s="191"/>
      <c r="H45" s="190"/>
      <c r="I45" s="191"/>
      <c r="J45" s="190">
        <f>H45+D45+F45+B45</f>
        <v>0</v>
      </c>
      <c r="K45" s="175"/>
      <c r="L45" s="190"/>
    </row>
    <row r="46" spans="1:12" ht="20.149999999999999" customHeight="1" thickBot="1" x14ac:dyDescent="0.35">
      <c r="A46" s="85" t="s">
        <v>37</v>
      </c>
      <c r="B46" s="204"/>
      <c r="C46" s="197"/>
      <c r="D46" s="204"/>
      <c r="E46" s="191"/>
      <c r="F46" s="204"/>
      <c r="G46" s="191"/>
      <c r="H46" s="204"/>
      <c r="I46" s="191"/>
      <c r="J46" s="194">
        <f>H46+D46+F46+B46</f>
        <v>0</v>
      </c>
      <c r="K46" s="175"/>
      <c r="L46" s="204"/>
    </row>
    <row r="47" spans="1:12" ht="20.149999999999999" customHeight="1" thickTop="1" thickBot="1" x14ac:dyDescent="0.35">
      <c r="A47" s="13" t="s">
        <v>87</v>
      </c>
      <c r="B47" s="194">
        <f>SUM(B45:B46)</f>
        <v>0</v>
      </c>
      <c r="C47" s="205"/>
      <c r="D47" s="194">
        <f>SUM(D45:D46)</f>
        <v>0</v>
      </c>
      <c r="E47" s="191"/>
      <c r="F47" s="194">
        <f>SUM(F45:F46)</f>
        <v>0</v>
      </c>
      <c r="G47" s="191"/>
      <c r="H47" s="194">
        <f>SUM(H45:H46)</f>
        <v>0</v>
      </c>
      <c r="I47" s="191"/>
      <c r="J47" s="194">
        <f>SUM(J45:J46)</f>
        <v>0</v>
      </c>
      <c r="K47" s="175"/>
      <c r="L47" s="194">
        <f>SUM(L45:L46)</f>
        <v>0</v>
      </c>
    </row>
    <row r="48" spans="1:12" ht="13.5" customHeight="1" thickTop="1" thickBot="1" x14ac:dyDescent="0.35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49999999999999" customHeight="1" thickTop="1" thickBot="1" x14ac:dyDescent="0.35">
      <c r="A49" s="39" t="s">
        <v>12</v>
      </c>
      <c r="B49" s="206">
        <f>+B47+B42</f>
        <v>2798</v>
      </c>
      <c r="C49" s="193"/>
      <c r="D49" s="206">
        <f>+D47+D42</f>
        <v>22907</v>
      </c>
      <c r="E49" s="193"/>
      <c r="F49" s="206">
        <f>+F47+F42</f>
        <v>0</v>
      </c>
      <c r="G49" s="193"/>
      <c r="H49" s="206">
        <f>+H47+H42</f>
        <v>0</v>
      </c>
      <c r="I49" s="193"/>
      <c r="J49" s="206">
        <f>+J47+J42</f>
        <v>25705</v>
      </c>
      <c r="K49" s="193"/>
      <c r="L49" s="206">
        <f>+L47+L42</f>
        <v>212825</v>
      </c>
    </row>
    <row r="50" spans="1:13" ht="13.5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49999999999999" customHeight="1" thickTop="1" thickBot="1" x14ac:dyDescent="0.35">
      <c r="A51" s="40" t="s">
        <v>100</v>
      </c>
      <c r="B51" s="143">
        <f>+B28-B49</f>
        <v>1327</v>
      </c>
      <c r="C51" s="87"/>
      <c r="D51" s="143">
        <f>+D28-D49</f>
        <v>1790</v>
      </c>
      <c r="E51" s="87"/>
      <c r="F51" s="143">
        <f>+F28-F49</f>
        <v>0</v>
      </c>
      <c r="G51" s="87"/>
      <c r="H51" s="143">
        <f>+H28-H49</f>
        <v>0</v>
      </c>
      <c r="I51" s="87"/>
      <c r="J51" s="206">
        <f>B51+D51</f>
        <v>3117</v>
      </c>
      <c r="K51" s="133"/>
      <c r="L51" s="143">
        <f>+L28-L49</f>
        <v>-167834.23</v>
      </c>
      <c r="M51" s="88"/>
    </row>
    <row r="52" spans="1:13" ht="14.25" customHeight="1" thickBot="1" x14ac:dyDescent="0.35">
      <c r="A52" s="40"/>
      <c r="B52" s="213"/>
      <c r="C52" s="87"/>
      <c r="D52" s="213"/>
      <c r="E52" s="87"/>
      <c r="F52" s="213"/>
      <c r="G52" s="87"/>
      <c r="H52" s="213"/>
      <c r="I52" s="87"/>
      <c r="J52" s="213"/>
      <c r="K52" s="133"/>
      <c r="L52" s="213"/>
      <c r="M52" s="88"/>
    </row>
    <row r="53" spans="1:13" ht="19.5" customHeight="1" thickTop="1" thickBot="1" x14ac:dyDescent="0.35">
      <c r="A53" s="96" t="s">
        <v>115</v>
      </c>
      <c r="B53" s="154"/>
      <c r="C53" s="87"/>
      <c r="D53" s="154"/>
      <c r="E53" s="87"/>
      <c r="F53" s="154"/>
      <c r="G53" s="87"/>
      <c r="H53" s="154"/>
      <c r="I53" s="87"/>
      <c r="J53" s="142">
        <f>IF(H53+F53+D53+B53=0,0,"Transfer error")</f>
        <v>0</v>
      </c>
      <c r="K53" s="133"/>
      <c r="L53" s="154"/>
    </row>
    <row r="54" spans="1:13" ht="14.25" customHeight="1" thickTop="1" thickBot="1" x14ac:dyDescent="0.35">
      <c r="A54" s="11"/>
      <c r="B54" s="212"/>
      <c r="C54" s="87"/>
      <c r="D54" s="212"/>
      <c r="E54" s="87"/>
      <c r="F54" s="141"/>
      <c r="G54" s="87"/>
      <c r="H54" s="212"/>
      <c r="I54" s="87"/>
      <c r="J54" s="214"/>
      <c r="K54" s="133"/>
      <c r="L54" s="212"/>
    </row>
    <row r="55" spans="1:13" ht="29.25" customHeight="1" thickTop="1" thickBot="1" x14ac:dyDescent="0.35">
      <c r="A55" s="13" t="s">
        <v>41</v>
      </c>
      <c r="B55" s="140">
        <f>+B51+B53</f>
        <v>1327</v>
      </c>
      <c r="C55" s="87"/>
      <c r="D55" s="140">
        <f>+D51+D53</f>
        <v>1790</v>
      </c>
      <c r="E55" s="87"/>
      <c r="F55" s="140">
        <f>+F51+F53</f>
        <v>0</v>
      </c>
      <c r="G55" s="87"/>
      <c r="H55" s="140">
        <f>+H51+H53</f>
        <v>0</v>
      </c>
      <c r="I55" s="87"/>
      <c r="J55" s="140">
        <f>+J51+J53</f>
        <v>3117</v>
      </c>
      <c r="K55" s="133"/>
      <c r="L55" s="140">
        <f>+L51+L53</f>
        <v>-167834.23</v>
      </c>
    </row>
    <row r="56" spans="1:13" ht="13" thickTop="1" x14ac:dyDescent="0.25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  <oddFooter>&amp;C&amp;1#&amp;"Calibri"&amp;10&amp;K000000OFFICIAL</oddFoot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86" zoomScaleNormal="86" zoomScaleSheetLayoutView="80" workbookViewId="0">
      <pane ySplit="2" topLeftCell="A7" activePane="bottomLeft" state="frozen"/>
      <selection activeCell="D45" sqref="D45"/>
      <selection pane="bottomLeft" activeCell="R52" sqref="R52"/>
    </sheetView>
  </sheetViews>
  <sheetFormatPr defaultColWidth="9.1796875" defaultRowHeight="12.5" x14ac:dyDescent="0.25"/>
  <cols>
    <col min="1" max="1" width="28.81640625" style="1" customWidth="1"/>
    <col min="2" max="2" width="19" style="30" customWidth="1"/>
    <col min="3" max="3" width="3.81640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0" width="15.54296875" style="1" customWidth="1"/>
    <col min="11" max="11" width="1.54296875" style="1" customWidth="1"/>
    <col min="12" max="12" width="14.7265625" style="1" customWidth="1"/>
    <col min="13" max="13" width="1.54296875" style="1" customWidth="1"/>
    <col min="14" max="14" width="14.7265625" style="1" customWidth="1"/>
    <col min="15" max="15" width="1.54296875" style="1" customWidth="1"/>
    <col min="16" max="16" width="15.7265625" style="1" bestFit="1" customWidth="1"/>
    <col min="17" max="16384" width="9.1796875" style="1"/>
  </cols>
  <sheetData>
    <row r="1" spans="1:16" ht="27" customHeight="1" x14ac:dyDescent="0.4">
      <c r="B1" s="294">
        <f>'R&amp;P Accounts'!B2</f>
        <v>0</v>
      </c>
      <c r="C1" s="294"/>
      <c r="D1" s="294"/>
      <c r="E1" s="294"/>
      <c r="F1" s="294"/>
      <c r="G1" s="294"/>
      <c r="H1" s="294"/>
      <c r="I1" s="294"/>
      <c r="J1" s="294"/>
      <c r="K1" s="294"/>
      <c r="L1" s="294"/>
      <c r="N1" s="294" t="str">
        <f>'R&amp;P Accounts'!L2</f>
        <v>SC047640</v>
      </c>
      <c r="O1" s="294"/>
      <c r="P1" s="294"/>
    </row>
    <row r="2" spans="1:16" s="46" customFormat="1" ht="26.25" customHeight="1" x14ac:dyDescent="0.25">
      <c r="A2" s="79" t="s">
        <v>114</v>
      </c>
      <c r="B2" s="43"/>
      <c r="C2" s="42"/>
      <c r="D2" s="42"/>
      <c r="E2" s="42"/>
      <c r="F2" s="276"/>
      <c r="G2" s="276"/>
      <c r="H2" s="276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3">
      <c r="A3" s="50" t="s">
        <v>6</v>
      </c>
      <c r="B3" s="296" t="s">
        <v>5</v>
      </c>
      <c r="C3" s="296"/>
      <c r="D3" s="296"/>
      <c r="E3" s="18"/>
      <c r="F3" s="72" t="s">
        <v>2</v>
      </c>
      <c r="G3" s="15"/>
      <c r="H3" s="72" t="s">
        <v>3</v>
      </c>
      <c r="I3" s="81"/>
      <c r="J3" s="72" t="s">
        <v>78</v>
      </c>
      <c r="K3" s="81"/>
      <c r="L3" s="72" t="s">
        <v>80</v>
      </c>
      <c r="M3" s="81"/>
      <c r="N3" s="72" t="s">
        <v>74</v>
      </c>
      <c r="O3" s="81"/>
      <c r="P3" s="72" t="s">
        <v>75</v>
      </c>
    </row>
    <row r="4" spans="1:16" x14ac:dyDescent="0.25">
      <c r="B4" s="297"/>
      <c r="C4" s="297"/>
      <c r="D4" s="297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82" t="s">
        <v>9</v>
      </c>
      <c r="B5" s="287" t="s">
        <v>39</v>
      </c>
      <c r="C5" s="287"/>
      <c r="D5" s="287"/>
      <c r="E5" s="23"/>
      <c r="F5" s="144">
        <v>2139</v>
      </c>
      <c r="G5" s="145" t="s">
        <v>124</v>
      </c>
      <c r="H5" s="144">
        <v>3717</v>
      </c>
      <c r="I5" s="145"/>
      <c r="J5" s="144"/>
      <c r="K5" s="145"/>
      <c r="L5" s="144"/>
      <c r="M5" s="145"/>
      <c r="N5" s="146">
        <f>F5+H5+J5+L5</f>
        <v>5856</v>
      </c>
      <c r="O5" s="145"/>
      <c r="P5" s="144">
        <v>173691</v>
      </c>
    </row>
    <row r="6" spans="1:16" ht="30" customHeight="1" x14ac:dyDescent="0.25">
      <c r="A6" s="283"/>
      <c r="B6" s="287" t="s">
        <v>40</v>
      </c>
      <c r="C6" s="287"/>
      <c r="D6" s="287"/>
      <c r="E6" s="23"/>
      <c r="F6" s="144">
        <v>1327</v>
      </c>
      <c r="G6" s="145"/>
      <c r="H6" s="144">
        <v>1790</v>
      </c>
      <c r="I6" s="145"/>
      <c r="J6" s="144"/>
      <c r="K6" s="145"/>
      <c r="L6" s="144"/>
      <c r="M6" s="145"/>
      <c r="N6" s="146">
        <f>F6+H6+J6+L6</f>
        <v>3117</v>
      </c>
      <c r="O6" s="145"/>
      <c r="P6" s="144">
        <v>-167835</v>
      </c>
    </row>
    <row r="7" spans="1:16" ht="26.25" customHeight="1" x14ac:dyDescent="0.25">
      <c r="A7" s="283"/>
      <c r="B7" s="277"/>
      <c r="C7" s="278"/>
      <c r="D7" s="279"/>
      <c r="E7" s="23"/>
      <c r="F7" s="147"/>
      <c r="G7" s="145"/>
      <c r="H7" s="147"/>
      <c r="I7" s="145"/>
      <c r="J7" s="147"/>
      <c r="K7" s="145"/>
      <c r="L7" s="147"/>
      <c r="M7" s="145"/>
      <c r="N7" s="146">
        <f>F7+H7+J7+L7</f>
        <v>0</v>
      </c>
      <c r="O7" s="145"/>
      <c r="P7" s="147"/>
    </row>
    <row r="8" spans="1:16" ht="26.25" customHeight="1" thickBot="1" x14ac:dyDescent="0.3">
      <c r="A8" s="283"/>
      <c r="B8" s="287"/>
      <c r="C8" s="287"/>
      <c r="D8" s="287"/>
      <c r="E8" s="23"/>
      <c r="F8" s="148"/>
      <c r="G8" s="145"/>
      <c r="H8" s="148"/>
      <c r="I8" s="145"/>
      <c r="J8" s="148"/>
      <c r="K8" s="145"/>
      <c r="L8" s="148"/>
      <c r="M8" s="145"/>
      <c r="N8" s="149">
        <f>F8+H8+J8+L8</f>
        <v>0</v>
      </c>
      <c r="O8" s="145"/>
      <c r="P8" s="148"/>
    </row>
    <row r="9" spans="1:16" ht="30" customHeight="1" thickTop="1" thickBot="1" x14ac:dyDescent="0.3">
      <c r="B9" s="285" t="s">
        <v>38</v>
      </c>
      <c r="C9" s="285"/>
      <c r="D9" s="285"/>
      <c r="E9" s="41"/>
      <c r="F9" s="150">
        <f>SUM(F5:F8)</f>
        <v>3466</v>
      </c>
      <c r="G9" s="134"/>
      <c r="H9" s="150">
        <f>SUM(H5:H8)</f>
        <v>5507</v>
      </c>
      <c r="I9" s="100"/>
      <c r="J9" s="150">
        <f>SUM(J5:J8)</f>
        <v>0</v>
      </c>
      <c r="K9" s="100"/>
      <c r="L9" s="150">
        <f>SUM(L5:L8)</f>
        <v>0</v>
      </c>
      <c r="M9" s="295"/>
      <c r="N9" s="151">
        <f>F9+H9+J9+L9</f>
        <v>8973</v>
      </c>
      <c r="O9" s="295"/>
      <c r="P9" s="150">
        <f>SUM(P5:P8)</f>
        <v>5856</v>
      </c>
    </row>
    <row r="10" spans="1:16" ht="26.25" customHeight="1" thickTop="1" x14ac:dyDescent="0.3">
      <c r="B10" s="286" t="s">
        <v>76</v>
      </c>
      <c r="C10" s="286"/>
      <c r="D10" s="286"/>
      <c r="E10" s="22"/>
      <c r="F10" s="135">
        <f>F6-'R&amp;P Accounts'!B55</f>
        <v>0</v>
      </c>
      <c r="G10" s="100"/>
      <c r="H10" s="135">
        <f>H6-'R&amp;P Accounts'!D55</f>
        <v>0</v>
      </c>
      <c r="I10" s="100"/>
      <c r="J10" s="135">
        <f>J6-'R&amp;P Accounts'!F55</f>
        <v>0</v>
      </c>
      <c r="K10" s="100"/>
      <c r="L10" s="135">
        <f>L6-'R&amp;P Accounts'!H55</f>
        <v>0</v>
      </c>
      <c r="M10" s="295"/>
      <c r="N10" s="135">
        <f>N6-'R&amp;P Accounts'!J55</f>
        <v>0</v>
      </c>
      <c r="O10" s="295"/>
      <c r="P10" s="135">
        <f>P6-'R&amp;P Accounts'!L55</f>
        <v>-0.76999999998952262</v>
      </c>
    </row>
    <row r="11" spans="1:16" x14ac:dyDescent="0.25">
      <c r="B11" s="288"/>
      <c r="C11" s="288"/>
      <c r="D11" s="288"/>
      <c r="E11" s="19"/>
      <c r="G11" s="281"/>
      <c r="I11" s="281"/>
      <c r="J11" s="12"/>
      <c r="K11" s="12"/>
      <c r="M11" s="281"/>
      <c r="O11" s="281"/>
    </row>
    <row r="12" spans="1:16" ht="30.75" customHeight="1" x14ac:dyDescent="0.3">
      <c r="B12" s="275" t="s">
        <v>19</v>
      </c>
      <c r="C12" s="275"/>
      <c r="D12" s="275"/>
      <c r="E12" s="20"/>
      <c r="G12" s="281"/>
      <c r="H12" s="5"/>
      <c r="I12" s="281"/>
      <c r="J12" s="268" t="s">
        <v>13</v>
      </c>
      <c r="K12" s="268"/>
      <c r="L12" s="268"/>
      <c r="M12" s="281"/>
      <c r="N12" s="5" t="s">
        <v>45</v>
      </c>
      <c r="O12" s="281"/>
      <c r="P12" s="5" t="s">
        <v>10</v>
      </c>
    </row>
    <row r="13" spans="1:16" s="61" customFormat="1" ht="13" x14ac:dyDescent="0.3">
      <c r="B13" s="290"/>
      <c r="C13" s="290"/>
      <c r="D13" s="290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49999999999999" customHeight="1" x14ac:dyDescent="0.3">
      <c r="A14" s="282" t="s">
        <v>42</v>
      </c>
      <c r="B14" s="280"/>
      <c r="C14" s="280"/>
      <c r="D14" s="280"/>
      <c r="E14" s="24"/>
      <c r="G14" s="281"/>
      <c r="I14" s="12"/>
      <c r="J14" s="256"/>
      <c r="K14" s="257"/>
      <c r="L14" s="258"/>
      <c r="M14" s="18"/>
      <c r="N14" s="136"/>
      <c r="O14" s="100"/>
      <c r="P14" s="136"/>
    </row>
    <row r="15" spans="1:16" ht="20.149999999999999" customHeight="1" x14ac:dyDescent="0.3">
      <c r="A15" s="283"/>
      <c r="B15" s="280"/>
      <c r="C15" s="280"/>
      <c r="D15" s="280"/>
      <c r="E15" s="24"/>
      <c r="G15" s="281"/>
      <c r="H15" s="5"/>
      <c r="I15" s="12"/>
      <c r="J15" s="256"/>
      <c r="K15" s="257"/>
      <c r="L15" s="258"/>
      <c r="M15" s="18"/>
      <c r="N15" s="136"/>
      <c r="O15" s="100"/>
      <c r="P15" s="136"/>
    </row>
    <row r="16" spans="1:16" ht="20.149999999999999" customHeight="1" x14ac:dyDescent="0.3">
      <c r="A16" s="283"/>
      <c r="B16" s="280"/>
      <c r="C16" s="280"/>
      <c r="D16" s="280"/>
      <c r="E16" s="24"/>
      <c r="F16" s="12"/>
      <c r="G16" s="12"/>
      <c r="H16" s="59"/>
      <c r="I16" s="12"/>
      <c r="J16" s="256"/>
      <c r="K16" s="257"/>
      <c r="L16" s="258"/>
      <c r="M16" s="18"/>
      <c r="N16" s="136"/>
      <c r="O16" s="100"/>
      <c r="P16" s="136"/>
    </row>
    <row r="17" spans="1:16" ht="20.149999999999999" customHeight="1" x14ac:dyDescent="0.3">
      <c r="A17" s="283"/>
      <c r="B17" s="280"/>
      <c r="C17" s="280"/>
      <c r="D17" s="280"/>
      <c r="E17" s="24"/>
      <c r="F17" s="12"/>
      <c r="G17" s="12"/>
      <c r="H17" s="59"/>
      <c r="I17" s="12"/>
      <c r="J17" s="256"/>
      <c r="K17" s="257"/>
      <c r="L17" s="258"/>
      <c r="M17" s="18"/>
      <c r="N17" s="136"/>
      <c r="O17" s="100"/>
      <c r="P17" s="136"/>
    </row>
    <row r="18" spans="1:16" ht="20.149999999999999" customHeight="1" thickBot="1" x14ac:dyDescent="0.35">
      <c r="A18" s="283"/>
      <c r="B18" s="280"/>
      <c r="C18" s="280"/>
      <c r="D18" s="280"/>
      <c r="E18" s="24"/>
      <c r="F18" s="12"/>
      <c r="G18" s="12"/>
      <c r="H18" s="59"/>
      <c r="I18" s="12"/>
      <c r="J18" s="256"/>
      <c r="K18" s="257"/>
      <c r="L18" s="258"/>
      <c r="M18" s="18"/>
      <c r="N18" s="137"/>
      <c r="O18" s="100"/>
      <c r="P18" s="137"/>
    </row>
    <row r="19" spans="1:16" ht="20.149999999999999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2" t="s">
        <v>82</v>
      </c>
      <c r="M19" s="18"/>
      <c r="N19" s="138">
        <f>SUM(N14:N18)</f>
        <v>0</v>
      </c>
      <c r="O19" s="100"/>
      <c r="P19" s="138">
        <f>SUM(P14:P18)</f>
        <v>0</v>
      </c>
    </row>
    <row r="20" spans="1:16" x14ac:dyDescent="0.25">
      <c r="B20" s="284"/>
      <c r="C20" s="284"/>
      <c r="D20" s="284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3">
      <c r="B21" s="275" t="s">
        <v>19</v>
      </c>
      <c r="C21" s="275"/>
      <c r="D21" s="275"/>
      <c r="E21" s="21"/>
      <c r="G21" s="12"/>
      <c r="H21" s="268" t="s">
        <v>13</v>
      </c>
      <c r="I21" s="268"/>
      <c r="J21" s="268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ht="13" x14ac:dyDescent="0.3">
      <c r="B22" s="290"/>
      <c r="C22" s="290"/>
      <c r="D22" s="290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49999999999999" customHeight="1" x14ac:dyDescent="0.3">
      <c r="A23" s="282" t="s">
        <v>43</v>
      </c>
      <c r="B23" s="280"/>
      <c r="C23" s="280"/>
      <c r="D23" s="280"/>
      <c r="E23" s="24"/>
      <c r="G23" s="12"/>
      <c r="H23" s="269"/>
      <c r="I23" s="270"/>
      <c r="J23" s="271"/>
      <c r="K23" s="18"/>
      <c r="L23" s="136"/>
      <c r="M23" s="100"/>
      <c r="N23" s="136"/>
      <c r="O23" s="100"/>
      <c r="P23" s="136"/>
    </row>
    <row r="24" spans="1:16" ht="20.149999999999999" customHeight="1" x14ac:dyDescent="0.3">
      <c r="A24" s="283"/>
      <c r="B24" s="280"/>
      <c r="C24" s="280"/>
      <c r="D24" s="280"/>
      <c r="E24" s="24"/>
      <c r="G24" s="12"/>
      <c r="H24" s="269"/>
      <c r="I24" s="270"/>
      <c r="J24" s="271"/>
      <c r="K24" s="18"/>
      <c r="L24" s="136"/>
      <c r="M24" s="100"/>
      <c r="N24" s="136"/>
      <c r="O24" s="100"/>
      <c r="P24" s="136"/>
    </row>
    <row r="25" spans="1:16" ht="20.149999999999999" customHeight="1" x14ac:dyDescent="0.3">
      <c r="A25" s="283"/>
      <c r="B25" s="280"/>
      <c r="C25" s="280"/>
      <c r="D25" s="280"/>
      <c r="E25" s="24"/>
      <c r="G25" s="12"/>
      <c r="H25" s="269"/>
      <c r="I25" s="270"/>
      <c r="J25" s="271"/>
      <c r="K25" s="18"/>
      <c r="L25" s="136"/>
      <c r="M25" s="100"/>
      <c r="N25" s="136"/>
      <c r="O25" s="100"/>
      <c r="P25" s="136"/>
    </row>
    <row r="26" spans="1:16" ht="20.149999999999999" customHeight="1" x14ac:dyDescent="0.3">
      <c r="A26" s="283"/>
      <c r="B26" s="280"/>
      <c r="C26" s="280"/>
      <c r="D26" s="280"/>
      <c r="E26" s="24"/>
      <c r="G26" s="12"/>
      <c r="H26" s="269"/>
      <c r="I26" s="270"/>
      <c r="J26" s="271"/>
      <c r="K26" s="18"/>
      <c r="L26" s="136"/>
      <c r="M26" s="100"/>
      <c r="N26" s="136"/>
      <c r="O26" s="100"/>
      <c r="P26" s="136"/>
    </row>
    <row r="27" spans="1:16" ht="20.149999999999999" customHeight="1" x14ac:dyDescent="0.3">
      <c r="A27" s="283"/>
      <c r="B27" s="280"/>
      <c r="C27" s="280"/>
      <c r="D27" s="280"/>
      <c r="E27" s="24"/>
      <c r="G27" s="12"/>
      <c r="H27" s="269"/>
      <c r="I27" s="270"/>
      <c r="J27" s="271"/>
      <c r="K27" s="18"/>
      <c r="L27" s="136"/>
      <c r="M27" s="100"/>
      <c r="N27" s="136"/>
      <c r="O27" s="100"/>
      <c r="P27" s="136"/>
    </row>
    <row r="28" spans="1:16" ht="20.149999999999999" customHeight="1" x14ac:dyDescent="0.3">
      <c r="A28" s="283"/>
      <c r="B28" s="280"/>
      <c r="C28" s="280"/>
      <c r="D28" s="280"/>
      <c r="E28" s="24"/>
      <c r="G28" s="12"/>
      <c r="H28" s="269"/>
      <c r="I28" s="270"/>
      <c r="J28" s="271"/>
      <c r="K28" s="18"/>
      <c r="L28" s="136"/>
      <c r="M28" s="100"/>
      <c r="N28" s="136"/>
      <c r="O28" s="100"/>
      <c r="P28" s="136"/>
    </row>
    <row r="29" spans="1:16" ht="20.149999999999999" customHeight="1" x14ac:dyDescent="0.3">
      <c r="A29" s="283"/>
      <c r="B29" s="280"/>
      <c r="C29" s="280"/>
      <c r="D29" s="280"/>
      <c r="E29" s="24"/>
      <c r="G29" s="12"/>
      <c r="H29" s="269"/>
      <c r="I29" s="270"/>
      <c r="J29" s="271"/>
      <c r="K29" s="18"/>
      <c r="L29" s="136"/>
      <c r="M29" s="100"/>
      <c r="N29" s="136"/>
      <c r="O29" s="100"/>
      <c r="P29" s="136"/>
    </row>
    <row r="30" spans="1:16" ht="20.149999999999999" customHeight="1" x14ac:dyDescent="0.3">
      <c r="A30" s="283"/>
      <c r="B30" s="280"/>
      <c r="C30" s="280"/>
      <c r="D30" s="280"/>
      <c r="E30" s="24"/>
      <c r="G30" s="12"/>
      <c r="H30" s="269"/>
      <c r="I30" s="270"/>
      <c r="J30" s="271"/>
      <c r="K30" s="18"/>
      <c r="L30" s="136"/>
      <c r="M30" s="100"/>
      <c r="N30" s="136"/>
      <c r="O30" s="100"/>
      <c r="P30" s="136"/>
    </row>
    <row r="31" spans="1:16" ht="20.149999999999999" customHeight="1" thickBot="1" x14ac:dyDescent="0.35">
      <c r="A31" s="283"/>
      <c r="B31" s="280"/>
      <c r="C31" s="280"/>
      <c r="D31" s="280"/>
      <c r="E31" s="24"/>
      <c r="G31" s="12"/>
      <c r="H31" s="269"/>
      <c r="I31" s="270"/>
      <c r="J31" s="271"/>
      <c r="K31" s="18"/>
      <c r="L31" s="137"/>
      <c r="M31" s="100"/>
      <c r="N31" s="137"/>
      <c r="O31" s="100"/>
      <c r="P31" s="137"/>
    </row>
    <row r="32" spans="1:16" ht="20.149999999999999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83</v>
      </c>
      <c r="K32" s="12"/>
      <c r="L32" s="138">
        <f>SUM(L23:L31)</f>
        <v>0</v>
      </c>
      <c r="M32" s="100"/>
      <c r="N32" s="138">
        <f>SUM(N23:N31)</f>
        <v>0</v>
      </c>
      <c r="O32" s="100"/>
      <c r="P32" s="138">
        <f>SUM(P23:P31)</f>
        <v>0</v>
      </c>
    </row>
    <row r="33" spans="1:16" ht="10.5" customHeight="1" x14ac:dyDescent="0.25">
      <c r="B33" s="288"/>
      <c r="C33" s="288"/>
      <c r="D33" s="288"/>
      <c r="E33" s="291"/>
      <c r="G33" s="291"/>
      <c r="H33" s="17"/>
      <c r="I33" s="281"/>
      <c r="J33" s="12"/>
      <c r="K33" s="12"/>
      <c r="L33" s="66"/>
      <c r="M33" s="281"/>
      <c r="N33" s="66"/>
      <c r="O33" s="289"/>
      <c r="P33" s="66"/>
    </row>
    <row r="34" spans="1:16" ht="19.5" customHeight="1" x14ac:dyDescent="0.3">
      <c r="B34" s="275" t="s">
        <v>19</v>
      </c>
      <c r="C34" s="275"/>
      <c r="D34" s="275"/>
      <c r="E34" s="291"/>
      <c r="G34" s="291"/>
      <c r="H34" s="17"/>
      <c r="I34" s="281"/>
      <c r="J34" s="268" t="s">
        <v>14</v>
      </c>
      <c r="K34" s="268"/>
      <c r="L34" s="268"/>
      <c r="M34" s="281"/>
      <c r="N34" s="5" t="s">
        <v>55</v>
      </c>
      <c r="O34" s="289"/>
      <c r="P34" s="5" t="s">
        <v>10</v>
      </c>
    </row>
    <row r="35" spans="1:16" s="61" customFormat="1" ht="13" x14ac:dyDescent="0.3">
      <c r="B35" s="290"/>
      <c r="C35" s="290"/>
      <c r="D35" s="290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49999999999999" customHeight="1" x14ac:dyDescent="0.3">
      <c r="A36" s="282" t="s">
        <v>44</v>
      </c>
      <c r="B36" s="280"/>
      <c r="C36" s="280"/>
      <c r="D36" s="280"/>
      <c r="E36" s="24"/>
      <c r="G36" s="12"/>
      <c r="H36" s="17"/>
      <c r="I36" s="12"/>
      <c r="J36" s="272"/>
      <c r="K36" s="273"/>
      <c r="L36" s="274"/>
      <c r="M36" s="12"/>
      <c r="N36" s="125"/>
      <c r="O36" s="133"/>
      <c r="P36" s="125"/>
    </row>
    <row r="37" spans="1:16" ht="20.149999999999999" customHeight="1" x14ac:dyDescent="0.3">
      <c r="A37" s="283"/>
      <c r="B37" s="280"/>
      <c r="C37" s="280"/>
      <c r="D37" s="280"/>
      <c r="E37" s="24"/>
      <c r="G37" s="12"/>
      <c r="H37" s="17"/>
      <c r="I37" s="12"/>
      <c r="J37" s="272"/>
      <c r="K37" s="273"/>
      <c r="L37" s="274"/>
      <c r="M37" s="12"/>
      <c r="N37" s="125"/>
      <c r="O37" s="133"/>
      <c r="P37" s="125"/>
    </row>
    <row r="38" spans="1:16" ht="20.149999999999999" customHeight="1" x14ac:dyDescent="0.3">
      <c r="A38" s="283"/>
      <c r="B38" s="280"/>
      <c r="C38" s="280"/>
      <c r="D38" s="280"/>
      <c r="E38" s="24"/>
      <c r="G38" s="12"/>
      <c r="H38" s="17"/>
      <c r="I38" s="12"/>
      <c r="J38" s="272"/>
      <c r="K38" s="273"/>
      <c r="L38" s="274"/>
      <c r="M38" s="12"/>
      <c r="N38" s="125"/>
      <c r="O38" s="133"/>
      <c r="P38" s="125"/>
    </row>
    <row r="39" spans="1:16" ht="20.149999999999999" customHeight="1" x14ac:dyDescent="0.3">
      <c r="A39" s="283"/>
      <c r="B39" s="280"/>
      <c r="C39" s="280"/>
      <c r="D39" s="280"/>
      <c r="E39" s="24"/>
      <c r="G39" s="12"/>
      <c r="H39" s="17"/>
      <c r="I39" s="12"/>
      <c r="J39" s="272"/>
      <c r="K39" s="273"/>
      <c r="L39" s="274"/>
      <c r="M39" s="12"/>
      <c r="N39" s="125"/>
      <c r="O39" s="133"/>
      <c r="P39" s="125"/>
    </row>
    <row r="40" spans="1:16" ht="20.149999999999999" customHeight="1" thickBot="1" x14ac:dyDescent="0.35">
      <c r="A40" s="283"/>
      <c r="B40" s="280"/>
      <c r="C40" s="280"/>
      <c r="D40" s="280"/>
      <c r="E40" s="24"/>
      <c r="G40" s="12"/>
      <c r="H40" s="17"/>
      <c r="I40" s="12"/>
      <c r="J40" s="272"/>
      <c r="K40" s="273"/>
      <c r="L40" s="274"/>
      <c r="M40" s="12"/>
      <c r="N40" s="207"/>
      <c r="O40" s="133"/>
      <c r="P40" s="207"/>
    </row>
    <row r="41" spans="1:16" ht="20.149999999999999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83</v>
      </c>
      <c r="M41" s="12"/>
      <c r="N41" s="208">
        <f>SUM(N36:N40)</f>
        <v>0</v>
      </c>
      <c r="O41" s="133"/>
      <c r="P41" s="208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3" x14ac:dyDescent="0.3">
      <c r="B43" s="275" t="s">
        <v>19</v>
      </c>
      <c r="C43" s="275"/>
      <c r="D43" s="275"/>
      <c r="E43" s="12"/>
      <c r="G43" s="12"/>
      <c r="H43" s="12"/>
      <c r="I43" s="12"/>
      <c r="J43" s="268" t="s">
        <v>14</v>
      </c>
      <c r="K43" s="268"/>
      <c r="L43" s="268"/>
      <c r="M43" s="12"/>
      <c r="N43" s="17" t="s">
        <v>56</v>
      </c>
      <c r="O43" s="12"/>
      <c r="P43" s="5" t="s">
        <v>10</v>
      </c>
    </row>
    <row r="44" spans="1:16" s="61" customFormat="1" ht="13" x14ac:dyDescent="0.3">
      <c r="B44" s="290"/>
      <c r="C44" s="290"/>
      <c r="D44" s="290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49999999999999" customHeight="1" x14ac:dyDescent="0.3">
      <c r="A45" s="282" t="s">
        <v>69</v>
      </c>
      <c r="B45" s="280"/>
      <c r="C45" s="280"/>
      <c r="D45" s="280"/>
      <c r="E45" s="24"/>
      <c r="G45" s="12"/>
      <c r="H45" s="12"/>
      <c r="I45" s="12"/>
      <c r="J45" s="272"/>
      <c r="K45" s="273"/>
      <c r="L45" s="274"/>
      <c r="M45" s="12"/>
      <c r="N45" s="101"/>
      <c r="O45" s="100"/>
      <c r="P45" s="101"/>
    </row>
    <row r="46" spans="1:16" ht="20.149999999999999" customHeight="1" x14ac:dyDescent="0.3">
      <c r="A46" s="283"/>
      <c r="B46" s="280"/>
      <c r="C46" s="280"/>
      <c r="D46" s="280"/>
      <c r="E46" s="24"/>
      <c r="G46" s="12"/>
      <c r="H46" s="12"/>
      <c r="I46" s="12"/>
      <c r="J46" s="272"/>
      <c r="K46" s="273"/>
      <c r="L46" s="274"/>
      <c r="M46" s="12"/>
      <c r="N46" s="101"/>
      <c r="O46" s="100"/>
      <c r="P46" s="101"/>
    </row>
    <row r="47" spans="1:16" ht="20.149999999999999" customHeight="1" thickBot="1" x14ac:dyDescent="0.35">
      <c r="A47" s="283"/>
      <c r="B47" s="280"/>
      <c r="C47" s="280"/>
      <c r="D47" s="280"/>
      <c r="E47" s="24"/>
      <c r="G47" s="12"/>
      <c r="H47" s="12"/>
      <c r="I47" s="12"/>
      <c r="J47" s="272"/>
      <c r="K47" s="273"/>
      <c r="L47" s="274"/>
      <c r="M47" s="12"/>
      <c r="N47" s="139"/>
      <c r="O47" s="100"/>
      <c r="P47" s="139"/>
    </row>
    <row r="48" spans="1:16" ht="20.149999999999999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83</v>
      </c>
      <c r="M48" s="12"/>
      <c r="N48" s="138">
        <f>SUM(N45:N47)</f>
        <v>0</v>
      </c>
      <c r="O48" s="100"/>
      <c r="P48" s="138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3">
      <c r="A50" s="73" t="s">
        <v>77</v>
      </c>
      <c r="B50" s="292" t="s">
        <v>15</v>
      </c>
      <c r="C50" s="292"/>
      <c r="D50" s="292"/>
      <c r="E50" s="292"/>
      <c r="F50" s="292"/>
      <c r="G50" s="74"/>
      <c r="H50" s="293" t="s">
        <v>16</v>
      </c>
      <c r="I50" s="293"/>
      <c r="J50" s="293"/>
      <c r="K50" s="293"/>
      <c r="L50" s="293"/>
      <c r="M50" s="75"/>
      <c r="N50" s="75"/>
      <c r="O50" s="76"/>
      <c r="P50" s="77" t="s">
        <v>17</v>
      </c>
    </row>
    <row r="51" spans="1:16" ht="33.75" customHeight="1" x14ac:dyDescent="0.3">
      <c r="A51" s="51"/>
      <c r="B51" s="259"/>
      <c r="C51" s="260"/>
      <c r="D51" s="260"/>
      <c r="E51" s="260"/>
      <c r="F51" s="261"/>
      <c r="G51" s="65"/>
      <c r="H51" s="259" t="s">
        <v>130</v>
      </c>
      <c r="I51" s="260"/>
      <c r="J51" s="260"/>
      <c r="K51" s="260"/>
      <c r="L51" s="260"/>
      <c r="M51" s="260"/>
      <c r="N51" s="261"/>
      <c r="P51" s="236">
        <v>45977</v>
      </c>
    </row>
    <row r="52" spans="1:16" ht="33.75" customHeight="1" x14ac:dyDescent="0.3">
      <c r="A52" s="51"/>
      <c r="B52" s="262"/>
      <c r="C52" s="263"/>
      <c r="D52" s="263"/>
      <c r="E52" s="263"/>
      <c r="F52" s="264"/>
      <c r="G52" s="65"/>
      <c r="H52" s="265"/>
      <c r="I52" s="266"/>
      <c r="J52" s="266"/>
      <c r="K52" s="266"/>
      <c r="L52" s="266"/>
      <c r="M52" s="266"/>
      <c r="N52" s="267"/>
      <c r="P52" s="78"/>
    </row>
    <row r="53" spans="1:16" ht="14" x14ac:dyDescent="0.25">
      <c r="F53" s="65"/>
      <c r="G53" s="65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&amp;A&amp;RDecember 2007&amp;C&amp;"Calibri"&amp;11&amp;K000000&amp;P_x000D_&amp;1#&amp;"Calibri"&amp;10&amp;K000000OFFICIAL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22" zoomScale="85" zoomScaleNormal="85" zoomScaleSheetLayoutView="80" workbookViewId="0">
      <selection activeCell="A106" sqref="A106"/>
    </sheetView>
  </sheetViews>
  <sheetFormatPr defaultColWidth="9.1796875" defaultRowHeight="12.5" x14ac:dyDescent="0.25"/>
  <cols>
    <col min="1" max="1" width="31.7265625" style="1" customWidth="1"/>
    <col min="2" max="2" width="15.453125" style="30" customWidth="1"/>
    <col min="3" max="3" width="1.7265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1" width="14.7265625" style="1" customWidth="1"/>
    <col min="12" max="16384" width="9.1796875" style="1"/>
  </cols>
  <sheetData>
    <row r="1" spans="1:12" ht="27.75" customHeight="1" x14ac:dyDescent="0.4">
      <c r="B1" s="294">
        <f>'R&amp;P Accounts'!B2</f>
        <v>0</v>
      </c>
      <c r="C1" s="294"/>
      <c r="D1" s="294"/>
      <c r="E1" s="294"/>
      <c r="F1" s="294"/>
      <c r="G1" s="294"/>
      <c r="H1" s="294"/>
      <c r="I1" s="294"/>
      <c r="J1" s="294"/>
      <c r="K1" s="301" t="str">
        <f>'R&amp;P Accounts'!L2</f>
        <v>SC047640</v>
      </c>
      <c r="L1" s="301"/>
    </row>
    <row r="2" spans="1:12" ht="10.5" customHeight="1" x14ac:dyDescent="0.2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</row>
    <row r="3" spans="1:12" s="46" customFormat="1" ht="26.25" customHeight="1" x14ac:dyDescent="0.25">
      <c r="A3" s="42" t="s">
        <v>101</v>
      </c>
      <c r="B3" s="43"/>
      <c r="C3" s="42"/>
      <c r="D3" s="42"/>
      <c r="E3" s="42"/>
      <c r="F3" s="42"/>
      <c r="G3" s="302"/>
      <c r="H3" s="302"/>
      <c r="I3" s="302"/>
      <c r="J3" s="302"/>
      <c r="K3" s="80"/>
    </row>
    <row r="4" spans="1:12" ht="15" customHeight="1" x14ac:dyDescent="0.25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</row>
    <row r="5" spans="1:12" ht="20.149999999999999" customHeight="1" x14ac:dyDescent="0.25">
      <c r="A5" s="304" t="s">
        <v>103</v>
      </c>
      <c r="B5" s="306"/>
      <c r="C5" s="307"/>
      <c r="D5" s="307"/>
      <c r="E5" s="307"/>
      <c r="F5" s="307"/>
      <c r="G5" s="307"/>
      <c r="H5" s="307"/>
      <c r="I5" s="307"/>
      <c r="J5" s="307"/>
      <c r="K5" s="308"/>
    </row>
    <row r="6" spans="1:12" ht="20.149999999999999" customHeight="1" x14ac:dyDescent="0.25">
      <c r="A6" s="305"/>
      <c r="B6" s="309"/>
      <c r="C6" s="310"/>
      <c r="D6" s="310"/>
      <c r="E6" s="310"/>
      <c r="F6" s="310"/>
      <c r="G6" s="310"/>
      <c r="H6" s="310"/>
      <c r="I6" s="310"/>
      <c r="J6" s="310"/>
      <c r="K6" s="311"/>
    </row>
    <row r="7" spans="1:12" ht="29.25" customHeight="1" x14ac:dyDescent="0.25">
      <c r="A7" s="305"/>
      <c r="B7" s="309"/>
      <c r="C7" s="310"/>
      <c r="D7" s="310"/>
      <c r="E7" s="310"/>
      <c r="F7" s="310"/>
      <c r="G7" s="310"/>
      <c r="H7" s="310"/>
      <c r="I7" s="310"/>
      <c r="J7" s="310"/>
      <c r="K7" s="311"/>
    </row>
    <row r="8" spans="1:12" ht="41.25" customHeight="1" x14ac:dyDescent="0.25">
      <c r="A8" s="305"/>
      <c r="B8" s="309"/>
      <c r="C8" s="310"/>
      <c r="D8" s="310"/>
      <c r="E8" s="310"/>
      <c r="F8" s="310"/>
      <c r="G8" s="310"/>
      <c r="H8" s="310"/>
      <c r="I8" s="310"/>
      <c r="J8" s="310"/>
      <c r="K8" s="311"/>
    </row>
    <row r="9" spans="1:12" ht="64.5" customHeight="1" x14ac:dyDescent="0.25">
      <c r="A9" s="305"/>
      <c r="B9" s="312"/>
      <c r="C9" s="313"/>
      <c r="D9" s="313"/>
      <c r="E9" s="313"/>
      <c r="F9" s="313"/>
      <c r="G9" s="313"/>
      <c r="H9" s="313"/>
      <c r="I9" s="313"/>
      <c r="J9" s="313"/>
      <c r="K9" s="314"/>
    </row>
    <row r="10" spans="1:12" x14ac:dyDescent="0.25">
      <c r="A10" s="291"/>
      <c r="B10" s="291"/>
      <c r="C10" s="291"/>
      <c r="D10" s="291"/>
      <c r="E10" s="291"/>
      <c r="F10" s="291"/>
      <c r="G10" s="291"/>
      <c r="H10" s="291"/>
      <c r="I10" s="291"/>
      <c r="J10" s="291"/>
      <c r="K10" s="291"/>
    </row>
    <row r="11" spans="1:12" ht="27" customHeight="1" x14ac:dyDescent="0.25">
      <c r="B11" s="315" t="s">
        <v>49</v>
      </c>
      <c r="C11" s="315"/>
      <c r="D11" s="315"/>
      <c r="E11" s="315"/>
      <c r="F11" s="315"/>
      <c r="G11" s="12"/>
      <c r="H11" s="17" t="s">
        <v>48</v>
      </c>
      <c r="I11" s="12"/>
      <c r="J11" s="17" t="s">
        <v>88</v>
      </c>
      <c r="K11" s="17" t="s">
        <v>47</v>
      </c>
    </row>
    <row r="12" spans="1:12" ht="20.149999999999999" customHeight="1" x14ac:dyDescent="0.3">
      <c r="A12" s="304" t="s">
        <v>58</v>
      </c>
      <c r="B12" s="298"/>
      <c r="C12" s="299"/>
      <c r="D12" s="299"/>
      <c r="E12" s="299"/>
      <c r="F12" s="300"/>
      <c r="G12" s="18"/>
      <c r="H12" s="185"/>
      <c r="I12" s="186"/>
      <c r="J12" s="187"/>
      <c r="K12" s="188"/>
    </row>
    <row r="13" spans="1:12" ht="20.149999999999999" customHeight="1" x14ac:dyDescent="0.3">
      <c r="A13" s="305"/>
      <c r="B13" s="298"/>
      <c r="C13" s="299"/>
      <c r="D13" s="299"/>
      <c r="E13" s="299"/>
      <c r="F13" s="300"/>
      <c r="G13" s="18"/>
      <c r="H13" s="185"/>
      <c r="I13" s="186"/>
      <c r="J13" s="187"/>
      <c r="K13" s="188"/>
    </row>
    <row r="14" spans="1:12" ht="20.149999999999999" customHeight="1" x14ac:dyDescent="0.3">
      <c r="A14" s="305"/>
      <c r="B14" s="298"/>
      <c r="C14" s="299"/>
      <c r="D14" s="299"/>
      <c r="E14" s="299"/>
      <c r="F14" s="300"/>
      <c r="G14" s="18"/>
      <c r="H14" s="185"/>
      <c r="I14" s="186"/>
      <c r="J14" s="187"/>
      <c r="K14" s="188"/>
    </row>
    <row r="15" spans="1:12" ht="20.149999999999999" customHeight="1" x14ac:dyDescent="0.3">
      <c r="A15" s="305"/>
      <c r="B15" s="298"/>
      <c r="C15" s="299"/>
      <c r="D15" s="299"/>
      <c r="E15" s="299"/>
      <c r="F15" s="300"/>
      <c r="G15" s="18"/>
      <c r="H15" s="185"/>
      <c r="I15" s="186"/>
      <c r="J15" s="187"/>
      <c r="K15" s="188"/>
    </row>
    <row r="16" spans="1:12" ht="20.149999999999999" customHeight="1" x14ac:dyDescent="0.3">
      <c r="A16" s="305"/>
      <c r="B16" s="316"/>
      <c r="C16" s="317"/>
      <c r="D16" s="317"/>
      <c r="E16" s="317"/>
      <c r="F16" s="318"/>
      <c r="G16" s="18"/>
      <c r="H16" s="185"/>
      <c r="I16" s="186"/>
      <c r="J16" s="187"/>
      <c r="K16" s="189"/>
    </row>
    <row r="17" spans="1:11" ht="20.25" customHeight="1" x14ac:dyDescent="0.3">
      <c r="A17" s="12"/>
      <c r="B17" s="319" t="s">
        <v>82</v>
      </c>
      <c r="C17" s="319"/>
      <c r="D17" s="319"/>
      <c r="E17" s="319"/>
      <c r="F17" s="319"/>
      <c r="G17" s="319"/>
      <c r="H17" s="319"/>
      <c r="I17" s="319"/>
      <c r="J17" s="319"/>
      <c r="K17" s="209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49999999999999" customHeight="1" x14ac:dyDescent="0.25">
      <c r="A19" s="60" t="s">
        <v>59</v>
      </c>
      <c r="B19" s="320" t="s">
        <v>107</v>
      </c>
      <c r="C19" s="321"/>
      <c r="D19" s="321"/>
      <c r="E19" s="321"/>
      <c r="F19" s="321"/>
      <c r="G19" s="321"/>
      <c r="H19" s="321"/>
      <c r="I19" s="321"/>
      <c r="J19" s="322"/>
      <c r="K19" s="328"/>
    </row>
    <row r="20" spans="1:11" ht="17.25" customHeight="1" x14ac:dyDescent="0.25">
      <c r="A20" s="16"/>
      <c r="B20" s="323"/>
      <c r="C20" s="324"/>
      <c r="D20" s="324"/>
      <c r="E20" s="324"/>
      <c r="F20" s="324"/>
      <c r="G20" s="324"/>
      <c r="H20" s="324"/>
      <c r="I20" s="324"/>
      <c r="J20" s="325"/>
      <c r="K20" s="329"/>
    </row>
    <row r="21" spans="1:11" ht="12.75" customHeight="1" x14ac:dyDescent="0.25">
      <c r="A21" s="291"/>
      <c r="B21" s="291"/>
      <c r="C21" s="291"/>
      <c r="D21" s="291"/>
      <c r="E21" s="291"/>
      <c r="F21" s="291"/>
      <c r="G21" s="291"/>
      <c r="H21" s="291"/>
      <c r="I21" s="291"/>
      <c r="J21" s="291"/>
      <c r="K21" s="291"/>
    </row>
    <row r="22" spans="1:11" ht="27" customHeight="1" x14ac:dyDescent="0.25">
      <c r="B22" s="315" t="s">
        <v>50</v>
      </c>
      <c r="C22" s="315"/>
      <c r="D22" s="315"/>
      <c r="E22" s="315"/>
      <c r="F22" s="315"/>
      <c r="G22" s="315"/>
      <c r="H22" s="315"/>
      <c r="I22" s="315"/>
      <c r="J22" s="315"/>
      <c r="K22" s="17" t="s">
        <v>47</v>
      </c>
    </row>
    <row r="23" spans="1:11" ht="19.5" customHeight="1" x14ac:dyDescent="0.3">
      <c r="A23" s="304" t="s">
        <v>60</v>
      </c>
      <c r="B23" s="298"/>
      <c r="C23" s="299"/>
      <c r="D23" s="299"/>
      <c r="E23" s="299"/>
      <c r="F23" s="299"/>
      <c r="G23" s="299"/>
      <c r="H23" s="299"/>
      <c r="I23" s="299"/>
      <c r="J23" s="300"/>
      <c r="K23" s="89"/>
    </row>
    <row r="24" spans="1:11" ht="20.149999999999999" customHeight="1" x14ac:dyDescent="0.3">
      <c r="A24" s="305"/>
      <c r="B24" s="298"/>
      <c r="C24" s="299"/>
      <c r="D24" s="299"/>
      <c r="E24" s="299"/>
      <c r="F24" s="299"/>
      <c r="G24" s="299"/>
      <c r="H24" s="299"/>
      <c r="I24" s="299"/>
      <c r="J24" s="300"/>
      <c r="K24" s="89"/>
    </row>
    <row r="25" spans="1:11" ht="20.149999999999999" customHeight="1" x14ac:dyDescent="0.3">
      <c r="A25" s="305"/>
      <c r="B25" s="298"/>
      <c r="C25" s="299"/>
      <c r="D25" s="299"/>
      <c r="E25" s="299"/>
      <c r="F25" s="299"/>
      <c r="G25" s="299"/>
      <c r="H25" s="299"/>
      <c r="I25" s="299"/>
      <c r="J25" s="300"/>
      <c r="K25" s="89"/>
    </row>
    <row r="26" spans="1:11" ht="20.149999999999999" customHeight="1" x14ac:dyDescent="0.3">
      <c r="A26" s="305"/>
      <c r="B26" s="298"/>
      <c r="C26" s="299"/>
      <c r="D26" s="299"/>
      <c r="E26" s="299"/>
      <c r="F26" s="299"/>
      <c r="G26" s="299"/>
      <c r="H26" s="299"/>
      <c r="I26" s="299"/>
      <c r="J26" s="300"/>
      <c r="K26" s="89"/>
    </row>
    <row r="27" spans="1:11" ht="20.149999999999999" customHeight="1" x14ac:dyDescent="0.3">
      <c r="A27" s="305"/>
      <c r="B27" s="316"/>
      <c r="C27" s="317"/>
      <c r="D27" s="317"/>
      <c r="E27" s="317"/>
      <c r="F27" s="317"/>
      <c r="G27" s="317"/>
      <c r="H27" s="317"/>
      <c r="I27" s="317"/>
      <c r="J27" s="318"/>
      <c r="K27" s="89"/>
    </row>
    <row r="28" spans="1:11" x14ac:dyDescent="0.25">
      <c r="A28" s="291"/>
      <c r="B28" s="291"/>
      <c r="C28" s="291"/>
      <c r="D28" s="291"/>
      <c r="E28" s="291"/>
      <c r="F28" s="291"/>
      <c r="G28" s="291"/>
      <c r="H28" s="291"/>
      <c r="I28" s="291"/>
      <c r="J28" s="291"/>
      <c r="K28" s="291"/>
    </row>
    <row r="29" spans="1:11" ht="20.149999999999999" customHeight="1" x14ac:dyDescent="0.25">
      <c r="A29" s="60" t="s">
        <v>61</v>
      </c>
      <c r="B29" s="320" t="s">
        <v>108</v>
      </c>
      <c r="C29" s="321"/>
      <c r="D29" s="321"/>
      <c r="E29" s="321"/>
      <c r="F29" s="321"/>
      <c r="G29" s="321"/>
      <c r="H29" s="321"/>
      <c r="I29" s="321"/>
      <c r="J29" s="322"/>
      <c r="K29" s="326"/>
    </row>
    <row r="30" spans="1:11" ht="17.25" customHeight="1" x14ac:dyDescent="0.25">
      <c r="A30" s="16"/>
      <c r="B30" s="323"/>
      <c r="C30" s="324"/>
      <c r="D30" s="324"/>
      <c r="E30" s="324"/>
      <c r="F30" s="324"/>
      <c r="G30" s="324"/>
      <c r="H30" s="324"/>
      <c r="I30" s="324"/>
      <c r="J30" s="325"/>
      <c r="K30" s="327"/>
    </row>
    <row r="31" spans="1:11" ht="12.75" customHeight="1" x14ac:dyDescent="0.25">
      <c r="A31" s="291"/>
      <c r="B31" s="291"/>
      <c r="C31" s="291"/>
      <c r="D31" s="291"/>
      <c r="E31" s="291"/>
      <c r="F31" s="291"/>
      <c r="G31" s="291"/>
      <c r="H31" s="291"/>
      <c r="I31" s="291"/>
      <c r="J31" s="291"/>
      <c r="K31" s="291"/>
    </row>
    <row r="32" spans="1:11" ht="27" customHeight="1" x14ac:dyDescent="0.25">
      <c r="A32" s="303"/>
      <c r="B32" s="303"/>
      <c r="C32" s="303"/>
      <c r="D32" s="303"/>
      <c r="E32" s="303"/>
      <c r="F32" s="303"/>
      <c r="G32" s="303"/>
      <c r="H32" s="303"/>
      <c r="I32" s="12"/>
      <c r="J32" s="17" t="s">
        <v>81</v>
      </c>
      <c r="K32" s="17" t="s">
        <v>47</v>
      </c>
    </row>
    <row r="33" spans="1:11" ht="20.149999999999999" customHeight="1" x14ac:dyDescent="0.3">
      <c r="A33" s="304" t="s">
        <v>62</v>
      </c>
      <c r="B33" s="298"/>
      <c r="C33" s="299"/>
      <c r="D33" s="299"/>
      <c r="E33" s="299"/>
      <c r="F33" s="299"/>
      <c r="G33" s="299"/>
      <c r="H33" s="300"/>
      <c r="I33" s="18"/>
      <c r="J33" s="89"/>
      <c r="K33" s="89"/>
    </row>
    <row r="34" spans="1:11" ht="20.149999999999999" customHeight="1" x14ac:dyDescent="0.3">
      <c r="A34" s="305"/>
      <c r="B34" s="298"/>
      <c r="C34" s="299"/>
      <c r="D34" s="299"/>
      <c r="E34" s="299"/>
      <c r="F34" s="299"/>
      <c r="G34" s="299"/>
      <c r="H34" s="300"/>
      <c r="I34" s="18"/>
      <c r="J34" s="89"/>
      <c r="K34" s="89"/>
    </row>
    <row r="35" spans="1:11" ht="20.149999999999999" customHeight="1" x14ac:dyDescent="0.3">
      <c r="A35" s="305"/>
      <c r="B35" s="298"/>
      <c r="C35" s="299"/>
      <c r="D35" s="299"/>
      <c r="E35" s="299"/>
      <c r="F35" s="299"/>
      <c r="G35" s="299"/>
      <c r="H35" s="300"/>
      <c r="I35" s="18"/>
      <c r="J35" s="89"/>
      <c r="K35" s="89"/>
    </row>
    <row r="36" spans="1:11" ht="20.149999999999999" customHeight="1" x14ac:dyDescent="0.3">
      <c r="A36" s="305"/>
      <c r="B36" s="298"/>
      <c r="C36" s="299"/>
      <c r="D36" s="299"/>
      <c r="E36" s="299"/>
      <c r="F36" s="299"/>
      <c r="G36" s="299"/>
      <c r="H36" s="300"/>
      <c r="I36" s="18"/>
      <c r="J36" s="89"/>
      <c r="K36" s="89"/>
    </row>
    <row r="37" spans="1:11" ht="20.149999999999999" customHeight="1" x14ac:dyDescent="0.3">
      <c r="A37" s="305"/>
      <c r="B37" s="316"/>
      <c r="C37" s="317"/>
      <c r="D37" s="317"/>
      <c r="E37" s="317"/>
      <c r="F37" s="317"/>
      <c r="G37" s="317"/>
      <c r="H37" s="318"/>
      <c r="I37" s="18"/>
      <c r="J37" s="89"/>
      <c r="K37" s="89"/>
    </row>
    <row r="38" spans="1:11" x14ac:dyDescent="0.25">
      <c r="A38" s="291"/>
      <c r="B38" s="291"/>
      <c r="C38" s="291"/>
      <c r="D38" s="291"/>
      <c r="E38" s="291"/>
      <c r="F38" s="291"/>
      <c r="G38" s="291"/>
      <c r="H38" s="291"/>
      <c r="I38" s="291"/>
      <c r="J38" s="291"/>
      <c r="K38" s="291"/>
    </row>
    <row r="39" spans="1:11" ht="34.5" x14ac:dyDescent="0.3">
      <c r="B39" s="344" t="s">
        <v>51</v>
      </c>
      <c r="C39" s="344"/>
      <c r="D39" s="344"/>
      <c r="E39" s="12"/>
      <c r="F39" s="344" t="s">
        <v>57</v>
      </c>
      <c r="G39" s="344"/>
      <c r="H39" s="344"/>
      <c r="I39" s="12"/>
      <c r="J39" s="17" t="s">
        <v>52</v>
      </c>
      <c r="K39" s="17" t="s">
        <v>53</v>
      </c>
    </row>
    <row r="40" spans="1:11" ht="20.149999999999999" customHeight="1" x14ac:dyDescent="0.3">
      <c r="A40" s="304" t="s">
        <v>63</v>
      </c>
      <c r="B40" s="298"/>
      <c r="C40" s="299"/>
      <c r="D40" s="300"/>
      <c r="E40" s="90"/>
      <c r="F40" s="341"/>
      <c r="G40" s="342"/>
      <c r="H40" s="343"/>
      <c r="I40" s="18"/>
      <c r="J40" s="89"/>
      <c r="K40" s="89"/>
    </row>
    <row r="41" spans="1:11" ht="20.149999999999999" customHeight="1" x14ac:dyDescent="0.3">
      <c r="A41" s="305"/>
      <c r="B41" s="316"/>
      <c r="C41" s="317"/>
      <c r="D41" s="318"/>
      <c r="E41" s="90"/>
      <c r="F41" s="341"/>
      <c r="G41" s="342"/>
      <c r="H41" s="343"/>
      <c r="I41" s="18"/>
      <c r="J41" s="89"/>
      <c r="K41" s="89"/>
    </row>
    <row r="42" spans="1:11" ht="20.149999999999999" customHeight="1" x14ac:dyDescent="0.3">
      <c r="A42" s="305"/>
      <c r="B42" s="298"/>
      <c r="C42" s="299"/>
      <c r="D42" s="300"/>
      <c r="E42" s="90"/>
      <c r="F42" s="341"/>
      <c r="G42" s="342"/>
      <c r="H42" s="343"/>
      <c r="I42" s="18"/>
      <c r="J42" s="89"/>
      <c r="K42" s="89"/>
    </row>
    <row r="43" spans="1:11" ht="20.149999999999999" customHeight="1" x14ac:dyDescent="0.3">
      <c r="A43" s="305"/>
      <c r="B43" s="298"/>
      <c r="C43" s="299"/>
      <c r="D43" s="300"/>
      <c r="E43" s="90"/>
      <c r="F43" s="341"/>
      <c r="G43" s="342"/>
      <c r="H43" s="343"/>
      <c r="I43" s="18"/>
      <c r="J43" s="89"/>
      <c r="K43" s="89"/>
    </row>
    <row r="44" spans="1:11" ht="20.149999999999999" customHeight="1" x14ac:dyDescent="0.3">
      <c r="A44" s="305"/>
      <c r="B44" s="316"/>
      <c r="C44" s="317"/>
      <c r="D44" s="318"/>
      <c r="E44" s="90"/>
      <c r="F44" s="341"/>
      <c r="G44" s="342"/>
      <c r="H44" s="343"/>
      <c r="I44" s="18"/>
      <c r="J44" s="89"/>
      <c r="K44" s="89"/>
    </row>
    <row r="45" spans="1:11" x14ac:dyDescent="0.25">
      <c r="A45" s="303"/>
      <c r="B45" s="340"/>
      <c r="C45" s="340"/>
      <c r="D45" s="340"/>
      <c r="E45" s="340"/>
      <c r="F45" s="340"/>
      <c r="G45" s="340"/>
      <c r="H45" s="340"/>
      <c r="I45" s="340"/>
      <c r="J45" s="340"/>
      <c r="K45" s="340"/>
    </row>
    <row r="46" spans="1:11" ht="19.5" customHeight="1" x14ac:dyDescent="0.25">
      <c r="A46" s="330" t="s">
        <v>64</v>
      </c>
      <c r="B46" s="331"/>
      <c r="C46" s="332"/>
      <c r="D46" s="332"/>
      <c r="E46" s="332"/>
      <c r="F46" s="332"/>
      <c r="G46" s="332"/>
      <c r="H46" s="332"/>
      <c r="I46" s="332"/>
      <c r="J46" s="332"/>
      <c r="K46" s="333"/>
    </row>
    <row r="47" spans="1:11" ht="19.5" customHeight="1" x14ac:dyDescent="0.25">
      <c r="A47" s="330"/>
      <c r="B47" s="334"/>
      <c r="C47" s="335"/>
      <c r="D47" s="335"/>
      <c r="E47" s="335"/>
      <c r="F47" s="335"/>
      <c r="G47" s="335"/>
      <c r="H47" s="335"/>
      <c r="I47" s="335"/>
      <c r="J47" s="335"/>
      <c r="K47" s="336"/>
    </row>
    <row r="48" spans="1:11" ht="19.5" customHeight="1" x14ac:dyDescent="0.25">
      <c r="A48" s="330"/>
      <c r="B48" s="334"/>
      <c r="C48" s="335"/>
      <c r="D48" s="335"/>
      <c r="E48" s="335"/>
      <c r="F48" s="335"/>
      <c r="G48" s="335"/>
      <c r="H48" s="335"/>
      <c r="I48" s="335"/>
      <c r="J48" s="335"/>
      <c r="K48" s="336"/>
    </row>
    <row r="49" spans="1:11" ht="19.5" customHeight="1" x14ac:dyDescent="0.25">
      <c r="A49" s="330"/>
      <c r="B49" s="334"/>
      <c r="C49" s="335"/>
      <c r="D49" s="335"/>
      <c r="E49" s="335"/>
      <c r="F49" s="335"/>
      <c r="G49" s="335"/>
      <c r="H49" s="335"/>
      <c r="I49" s="335"/>
      <c r="J49" s="335"/>
      <c r="K49" s="336"/>
    </row>
    <row r="50" spans="1:11" ht="10.5" customHeight="1" x14ac:dyDescent="0.25">
      <c r="A50" s="330"/>
      <c r="B50" s="334"/>
      <c r="C50" s="335"/>
      <c r="D50" s="335"/>
      <c r="E50" s="335"/>
      <c r="F50" s="335"/>
      <c r="G50" s="335"/>
      <c r="H50" s="335"/>
      <c r="I50" s="335"/>
      <c r="J50" s="335"/>
      <c r="K50" s="336"/>
    </row>
    <row r="51" spans="1:11" ht="11.25" customHeight="1" x14ac:dyDescent="0.25">
      <c r="A51" s="330"/>
      <c r="B51" s="334"/>
      <c r="C51" s="335"/>
      <c r="D51" s="335"/>
      <c r="E51" s="335"/>
      <c r="F51" s="335"/>
      <c r="G51" s="335"/>
      <c r="H51" s="335"/>
      <c r="I51" s="335"/>
      <c r="J51" s="335"/>
      <c r="K51" s="336"/>
    </row>
    <row r="52" spans="1:11" ht="12.75" customHeight="1" x14ac:dyDescent="0.25">
      <c r="A52" s="330"/>
      <c r="B52" s="334"/>
      <c r="C52" s="335"/>
      <c r="D52" s="335"/>
      <c r="E52" s="335"/>
      <c r="F52" s="335"/>
      <c r="G52" s="335"/>
      <c r="H52" s="335"/>
      <c r="I52" s="335"/>
      <c r="J52" s="335"/>
      <c r="K52" s="336"/>
    </row>
    <row r="53" spans="1:11" ht="5.25" customHeight="1" x14ac:dyDescent="0.25">
      <c r="A53" s="330"/>
      <c r="B53" s="334"/>
      <c r="C53" s="335"/>
      <c r="D53" s="335"/>
      <c r="E53" s="335"/>
      <c r="F53" s="335"/>
      <c r="G53" s="335"/>
      <c r="H53" s="335"/>
      <c r="I53" s="335"/>
      <c r="J53" s="335"/>
      <c r="K53" s="336"/>
    </row>
    <row r="54" spans="1:11" ht="4.5" customHeight="1" x14ac:dyDescent="0.25">
      <c r="A54" s="330"/>
      <c r="B54" s="334"/>
      <c r="C54" s="335"/>
      <c r="D54" s="335"/>
      <c r="E54" s="335"/>
      <c r="F54" s="335"/>
      <c r="G54" s="335"/>
      <c r="H54" s="335"/>
      <c r="I54" s="335"/>
      <c r="J54" s="335"/>
      <c r="K54" s="336"/>
    </row>
    <row r="55" spans="1:11" ht="4.5" customHeight="1" x14ac:dyDescent="0.25">
      <c r="A55" s="330"/>
      <c r="B55" s="337"/>
      <c r="C55" s="338"/>
      <c r="D55" s="338"/>
      <c r="E55" s="338"/>
      <c r="F55" s="338"/>
      <c r="G55" s="338"/>
      <c r="H55" s="338"/>
      <c r="I55" s="338"/>
      <c r="J55" s="338"/>
      <c r="K55" s="339"/>
    </row>
    <row r="56" spans="1:11" x14ac:dyDescent="0.25">
      <c r="B56" s="52"/>
    </row>
  </sheetData>
  <mergeCells count="54">
    <mergeCell ref="B39:D39"/>
    <mergeCell ref="F39:H39"/>
    <mergeCell ref="A38:K38"/>
    <mergeCell ref="A32:H32"/>
    <mergeCell ref="A31:K31"/>
    <mergeCell ref="A33:A37"/>
    <mergeCell ref="B34:H34"/>
    <mergeCell ref="B33:H33"/>
    <mergeCell ref="B35:H35"/>
    <mergeCell ref="B36:H36"/>
    <mergeCell ref="B37:H37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0:H40"/>
    <mergeCell ref="F44:H44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&amp;A&amp;RDecember 2007&amp;C&amp;"Calibri"&amp;11&amp;K000000&amp;P_x000D_&amp;1#&amp;"Calibri"&amp;10&amp;K000000OFFICIAL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96"/>
  <sheetViews>
    <sheetView topLeftCell="A2" zoomScale="80" zoomScaleNormal="80" workbookViewId="0">
      <selection activeCell="E18" sqref="E18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30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94">
        <f>'R&amp;P Accounts'!B2</f>
        <v>0</v>
      </c>
      <c r="D1" s="294"/>
      <c r="E1" s="294"/>
      <c r="F1" s="294"/>
      <c r="G1" s="294"/>
      <c r="H1" s="294"/>
      <c r="I1" s="294"/>
      <c r="J1" s="294"/>
      <c r="K1" s="294"/>
      <c r="M1" s="301" t="str">
        <f>'R&amp;P Accounts'!L2</f>
        <v>SC047640</v>
      </c>
      <c r="N1" s="301"/>
    </row>
    <row r="2" spans="1:14" ht="10.5" customHeight="1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 x14ac:dyDescent="0.25">
      <c r="A3" s="42" t="s">
        <v>104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0"/>
      <c r="M3" s="45"/>
    </row>
    <row r="4" spans="1:14" ht="15" customHeight="1" x14ac:dyDescent="0.25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</row>
    <row r="5" spans="1:14" ht="20.149999999999999" customHeight="1" x14ac:dyDescent="0.25">
      <c r="A5" s="348" t="s">
        <v>121</v>
      </c>
      <c r="B5" s="348"/>
      <c r="C5" s="348"/>
      <c r="D5" s="348"/>
      <c r="E5" s="348"/>
      <c r="F5" s="348"/>
      <c r="G5" s="348"/>
      <c r="H5" s="348"/>
      <c r="I5" s="348"/>
      <c r="J5" s="348"/>
      <c r="K5" s="348"/>
      <c r="L5" s="348"/>
    </row>
    <row r="6" spans="1:14" ht="20.149999999999999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49999999999999" customHeight="1" x14ac:dyDescent="0.25">
      <c r="A7" s="60" t="s">
        <v>112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1"/>
      <c r="G8" s="72" t="s">
        <v>78</v>
      </c>
      <c r="H8" s="81"/>
      <c r="I8" s="72" t="s">
        <v>80</v>
      </c>
      <c r="J8" s="81"/>
      <c r="K8" s="72" t="s">
        <v>74</v>
      </c>
      <c r="L8" s="81"/>
      <c r="M8" s="72" t="s">
        <v>75</v>
      </c>
    </row>
    <row r="9" spans="1:14" ht="20.149999999999999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3">
      <c r="A10" s="97" t="s">
        <v>125</v>
      </c>
      <c r="B10" s="18"/>
      <c r="C10" s="118"/>
      <c r="D10" s="119"/>
      <c r="E10" s="118"/>
      <c r="F10" s="119"/>
      <c r="G10" s="118"/>
      <c r="H10" s="122"/>
      <c r="I10" s="118"/>
      <c r="J10" s="122"/>
      <c r="K10" s="118">
        <f>SUM(C10:I10)</f>
        <v>0</v>
      </c>
      <c r="L10" s="119"/>
      <c r="M10" s="190">
        <v>15969</v>
      </c>
    </row>
    <row r="11" spans="1:14" ht="16.5" customHeight="1" x14ac:dyDescent="0.3">
      <c r="A11" s="97"/>
      <c r="B11" s="18"/>
      <c r="C11" s="118"/>
      <c r="D11" s="119"/>
      <c r="E11" s="118"/>
      <c r="F11" s="119"/>
      <c r="G11" s="118"/>
      <c r="H11" s="122"/>
      <c r="I11" s="118"/>
      <c r="J11" s="122"/>
      <c r="K11" s="118">
        <f>SUM(C11:I11)</f>
        <v>0</v>
      </c>
      <c r="L11" s="119"/>
      <c r="M11" s="123"/>
    </row>
    <row r="12" spans="1:14" ht="16.5" customHeight="1" x14ac:dyDescent="0.3">
      <c r="A12" s="98"/>
      <c r="B12" s="92"/>
      <c r="C12" s="120"/>
      <c r="D12" s="119"/>
      <c r="E12" s="118"/>
      <c r="F12" s="119"/>
      <c r="G12" s="118"/>
      <c r="H12" s="119"/>
      <c r="I12" s="118"/>
      <c r="J12" s="119"/>
      <c r="K12" s="118">
        <f>SUM(C12:I12)</f>
        <v>0</v>
      </c>
      <c r="L12" s="210"/>
      <c r="M12" s="123"/>
    </row>
    <row r="13" spans="1:14" ht="20.25" customHeight="1" thickBot="1" x14ac:dyDescent="0.3">
      <c r="A13" s="94" t="s">
        <v>82</v>
      </c>
      <c r="B13" s="94"/>
      <c r="C13" s="121">
        <f>SUM(C10:C12)</f>
        <v>0</v>
      </c>
      <c r="D13" s="119"/>
      <c r="E13" s="121">
        <f>SUM(E10:E12)</f>
        <v>0</v>
      </c>
      <c r="F13" s="119"/>
      <c r="G13" s="121">
        <f>SUM(G10:G12)</f>
        <v>0</v>
      </c>
      <c r="H13" s="119"/>
      <c r="I13" s="121">
        <f>SUM(I10:I12)</f>
        <v>0</v>
      </c>
      <c r="J13" s="119"/>
      <c r="K13" s="121">
        <f>SUM(K10:K12)</f>
        <v>0</v>
      </c>
      <c r="L13" s="210"/>
      <c r="M13" s="121">
        <f>SUM(M10:M12)</f>
        <v>15969</v>
      </c>
    </row>
    <row r="14" spans="1:14" ht="13.5" customHeight="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</row>
    <row r="15" spans="1:14" ht="20.149999999999999" customHeight="1" x14ac:dyDescent="0.25">
      <c r="A15" s="348" t="s">
        <v>113</v>
      </c>
      <c r="B15" s="348"/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/>
    </row>
    <row r="16" spans="1:14" ht="31.5" customHeight="1" x14ac:dyDescent="0.25">
      <c r="C16" s="72" t="s">
        <v>2</v>
      </c>
      <c r="D16" s="15"/>
      <c r="E16" s="72" t="s">
        <v>3</v>
      </c>
      <c r="F16" s="81"/>
      <c r="G16" s="72"/>
      <c r="H16" s="81"/>
      <c r="I16" s="72"/>
      <c r="J16" s="81"/>
      <c r="K16" s="72" t="s">
        <v>74</v>
      </c>
      <c r="L16" s="81"/>
      <c r="M16" s="72" t="s">
        <v>75</v>
      </c>
    </row>
    <row r="17" spans="1:13" ht="20.149999999999999" customHeight="1" x14ac:dyDescent="0.25">
      <c r="A17" s="69"/>
      <c r="B17" s="69"/>
      <c r="C17" s="17" t="s">
        <v>4</v>
      </c>
      <c r="E17" s="17" t="s">
        <v>4</v>
      </c>
      <c r="F17" s="12"/>
      <c r="G17" s="17"/>
      <c r="H17" s="12"/>
      <c r="I17" s="17"/>
      <c r="J17" s="12"/>
      <c r="K17" s="17" t="s">
        <v>4</v>
      </c>
      <c r="L17" s="12"/>
      <c r="M17" s="17" t="s">
        <v>4</v>
      </c>
    </row>
    <row r="18" spans="1:13" s="229" customFormat="1" ht="20.149999999999999" customHeight="1" x14ac:dyDescent="0.35">
      <c r="A18" s="97" t="s">
        <v>136</v>
      </c>
      <c r="B18" s="18"/>
      <c r="C18" s="118">
        <v>1000</v>
      </c>
      <c r="D18" s="119"/>
      <c r="E18" s="118">
        <v>10000</v>
      </c>
      <c r="F18" s="119"/>
      <c r="G18" s="118"/>
      <c r="H18" s="118"/>
      <c r="I18" s="118"/>
      <c r="J18" s="122"/>
      <c r="K18" s="118">
        <f>C18+E18</f>
        <v>11000</v>
      </c>
      <c r="L18" s="119"/>
      <c r="M18" s="118">
        <v>23500</v>
      </c>
    </row>
    <row r="19" spans="1:13" ht="20.149999999999999" customHeight="1" x14ac:dyDescent="0.25">
      <c r="A19" s="97" t="s">
        <v>137</v>
      </c>
      <c r="B19" s="18"/>
      <c r="C19" s="118">
        <v>2000</v>
      </c>
      <c r="D19" s="119"/>
      <c r="E19" s="118"/>
      <c r="F19" s="119"/>
      <c r="G19" s="118"/>
      <c r="H19" s="118"/>
      <c r="I19" s="118"/>
      <c r="J19" s="122"/>
      <c r="K19" s="118">
        <f>C19+E19</f>
        <v>2000</v>
      </c>
      <c r="L19" s="119"/>
      <c r="M19" s="118"/>
    </row>
    <row r="20" spans="1:13" ht="20.149999999999999" customHeight="1" x14ac:dyDescent="0.25">
      <c r="A20" s="97" t="s">
        <v>127</v>
      </c>
      <c r="B20" s="18"/>
      <c r="C20" s="118">
        <v>1125</v>
      </c>
      <c r="D20" s="119"/>
      <c r="E20" s="118"/>
      <c r="F20" s="119"/>
      <c r="G20" s="118"/>
      <c r="H20" s="118"/>
      <c r="I20" s="118"/>
      <c r="J20" s="122"/>
      <c r="K20" s="118">
        <f>C20</f>
        <v>1125</v>
      </c>
      <c r="L20" s="119"/>
      <c r="M20" s="118"/>
    </row>
    <row r="21" spans="1:13" ht="20.149999999999999" customHeight="1" x14ac:dyDescent="0.25">
      <c r="A21" s="97" t="s">
        <v>126</v>
      </c>
      <c r="B21" s="18"/>
      <c r="C21" s="118"/>
      <c r="D21" s="119"/>
      <c r="E21" s="118">
        <v>14697</v>
      </c>
      <c r="F21" s="119"/>
      <c r="G21" s="118"/>
      <c r="H21" s="118"/>
      <c r="I21" s="118"/>
      <c r="J21" s="122"/>
      <c r="K21" s="118">
        <f>E21</f>
        <v>14697</v>
      </c>
      <c r="L21" s="119"/>
      <c r="M21" s="118">
        <v>21435</v>
      </c>
    </row>
    <row r="22" spans="1:13" ht="20.149999999999999" customHeight="1" thickBot="1" x14ac:dyDescent="0.3">
      <c r="A22" s="94" t="s">
        <v>82</v>
      </c>
      <c r="B22" s="94"/>
      <c r="C22" s="121">
        <f>SUM(C18:C21)</f>
        <v>4125</v>
      </c>
      <c r="D22" s="119"/>
      <c r="E22" s="121">
        <f>SUM(E18:E21)</f>
        <v>24697</v>
      </c>
      <c r="F22" s="119"/>
      <c r="G22" s="121"/>
      <c r="H22" s="118"/>
      <c r="I22" s="121"/>
      <c r="J22" s="119"/>
      <c r="K22" s="121">
        <f>SUM(K18:K21)</f>
        <v>28822</v>
      </c>
      <c r="L22" s="210"/>
      <c r="M22" s="121">
        <f>SUM(M18:M21)</f>
        <v>44935</v>
      </c>
    </row>
    <row r="23" spans="1:13" ht="11.5" customHeight="1" x14ac:dyDescent="0.25">
      <c r="A23" s="60"/>
      <c r="B23" s="60"/>
      <c r="C23" s="60"/>
      <c r="D23" s="60"/>
      <c r="E23" s="211"/>
      <c r="F23" s="60"/>
      <c r="G23" s="60"/>
      <c r="H23" s="60"/>
      <c r="I23" s="60"/>
      <c r="J23" s="60"/>
      <c r="K23" s="60"/>
      <c r="L23" s="60"/>
    </row>
    <row r="24" spans="1:13" ht="11.25" customHeight="1" x14ac:dyDescent="0.25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</row>
    <row r="25" spans="1:13" ht="20.149999999999999" customHeight="1" x14ac:dyDescent="0.25">
      <c r="A25" s="348" t="s">
        <v>111</v>
      </c>
      <c r="B25" s="348"/>
      <c r="C25" s="348"/>
      <c r="D25" s="348"/>
      <c r="E25" s="348"/>
      <c r="F25" s="348"/>
      <c r="G25" s="348"/>
      <c r="H25" s="348"/>
      <c r="I25" s="348"/>
      <c r="J25" s="348"/>
      <c r="K25" s="348"/>
      <c r="L25" s="348"/>
    </row>
    <row r="26" spans="1:13" ht="40.5" customHeight="1" x14ac:dyDescent="0.25">
      <c r="C26" s="72" t="s">
        <v>2</v>
      </c>
      <c r="D26" s="15"/>
      <c r="E26" s="72" t="s">
        <v>3</v>
      </c>
      <c r="F26" s="81"/>
      <c r="G26" s="72" t="s">
        <v>78</v>
      </c>
      <c r="H26" s="81"/>
      <c r="I26" s="72" t="s">
        <v>80</v>
      </c>
      <c r="J26" s="81"/>
      <c r="K26" s="72" t="s">
        <v>74</v>
      </c>
      <c r="L26" s="81"/>
      <c r="M26" s="72" t="s">
        <v>75</v>
      </c>
    </row>
    <row r="27" spans="1:13" ht="20.149999999999999" customHeight="1" x14ac:dyDescent="0.25">
      <c r="A27" s="69"/>
      <c r="B27" s="69"/>
      <c r="C27" s="17" t="s">
        <v>4</v>
      </c>
      <c r="E27" s="17" t="s">
        <v>4</v>
      </c>
      <c r="F27" s="12"/>
      <c r="G27" s="17" t="s">
        <v>4</v>
      </c>
      <c r="H27" s="12"/>
      <c r="I27" s="17" t="s">
        <v>4</v>
      </c>
      <c r="J27" s="12"/>
      <c r="K27" s="17" t="s">
        <v>4</v>
      </c>
      <c r="L27" s="12"/>
      <c r="M27" s="17" t="s">
        <v>4</v>
      </c>
    </row>
    <row r="28" spans="1:13" ht="16.5" customHeight="1" x14ac:dyDescent="0.3">
      <c r="A28" s="97"/>
      <c r="B28" s="18"/>
      <c r="C28" s="118"/>
      <c r="D28" s="119"/>
      <c r="E28" s="118"/>
      <c r="F28" s="119"/>
      <c r="G28" s="118"/>
      <c r="H28" s="122"/>
      <c r="I28" s="118"/>
      <c r="J28" s="122"/>
      <c r="K28" s="118">
        <f>SUM(C28:I28)</f>
        <v>0</v>
      </c>
      <c r="L28" s="119"/>
      <c r="M28" s="123"/>
    </row>
    <row r="29" spans="1:13" ht="16.5" customHeight="1" x14ac:dyDescent="0.3">
      <c r="A29" s="97"/>
      <c r="B29" s="18"/>
      <c r="C29" s="118"/>
      <c r="D29" s="119"/>
      <c r="E29" s="118"/>
      <c r="F29" s="119"/>
      <c r="G29" s="118"/>
      <c r="H29" s="122"/>
      <c r="I29" s="118"/>
      <c r="J29" s="122"/>
      <c r="K29" s="118">
        <f t="shared" ref="K29:K35" si="0">SUM(C29:I29)</f>
        <v>0</v>
      </c>
      <c r="L29" s="119"/>
      <c r="M29" s="123"/>
    </row>
    <row r="30" spans="1:13" ht="16.5" customHeight="1" x14ac:dyDescent="0.3">
      <c r="A30" s="97"/>
      <c r="B30" s="18"/>
      <c r="C30" s="118"/>
      <c r="D30" s="119"/>
      <c r="E30" s="118"/>
      <c r="F30" s="119"/>
      <c r="G30" s="118"/>
      <c r="H30" s="122"/>
      <c r="I30" s="118"/>
      <c r="J30" s="122"/>
      <c r="K30" s="118">
        <f t="shared" si="0"/>
        <v>0</v>
      </c>
      <c r="L30" s="119"/>
      <c r="M30" s="123"/>
    </row>
    <row r="31" spans="1:13" ht="16.5" customHeight="1" x14ac:dyDescent="0.3">
      <c r="A31" s="97"/>
      <c r="B31" s="18"/>
      <c r="C31" s="118"/>
      <c r="D31" s="119"/>
      <c r="E31" s="118"/>
      <c r="F31" s="119"/>
      <c r="G31" s="118"/>
      <c r="H31" s="122"/>
      <c r="I31" s="118"/>
      <c r="J31" s="122"/>
      <c r="K31" s="118">
        <f t="shared" si="0"/>
        <v>0</v>
      </c>
      <c r="L31" s="119"/>
      <c r="M31" s="123"/>
    </row>
    <row r="32" spans="1:13" ht="16.5" customHeight="1" x14ac:dyDescent="0.3">
      <c r="A32" s="97"/>
      <c r="B32" s="18"/>
      <c r="C32" s="124"/>
      <c r="D32" s="122"/>
      <c r="E32" s="124"/>
      <c r="F32" s="122"/>
      <c r="G32" s="124"/>
      <c r="H32" s="122"/>
      <c r="I32" s="124"/>
      <c r="J32" s="122"/>
      <c r="K32" s="118">
        <f t="shared" si="0"/>
        <v>0</v>
      </c>
      <c r="L32" s="122"/>
      <c r="M32" s="123"/>
    </row>
    <row r="33" spans="1:13" ht="16.5" customHeight="1" x14ac:dyDescent="0.3">
      <c r="A33" s="97"/>
      <c r="B33" s="18"/>
      <c r="C33" s="124"/>
      <c r="D33" s="122"/>
      <c r="E33" s="124"/>
      <c r="F33" s="122"/>
      <c r="G33" s="124"/>
      <c r="H33" s="122"/>
      <c r="I33" s="124"/>
      <c r="J33" s="122"/>
      <c r="K33" s="118">
        <f t="shared" si="0"/>
        <v>0</v>
      </c>
      <c r="L33" s="122"/>
      <c r="M33" s="123"/>
    </row>
    <row r="34" spans="1:13" ht="16.5" customHeight="1" x14ac:dyDescent="0.3">
      <c r="A34" s="97"/>
      <c r="B34" s="18"/>
      <c r="C34" s="124"/>
      <c r="D34" s="122"/>
      <c r="E34" s="124"/>
      <c r="F34" s="122"/>
      <c r="G34" s="124"/>
      <c r="H34" s="122"/>
      <c r="I34" s="124"/>
      <c r="J34" s="122"/>
      <c r="K34" s="118">
        <f t="shared" si="0"/>
        <v>0</v>
      </c>
      <c r="L34" s="122"/>
      <c r="M34" s="123"/>
    </row>
    <row r="35" spans="1:13" ht="16.5" customHeight="1" x14ac:dyDescent="0.3">
      <c r="A35" s="98"/>
      <c r="B35" s="92"/>
      <c r="C35" s="120"/>
      <c r="D35" s="119"/>
      <c r="E35" s="118"/>
      <c r="F35" s="119"/>
      <c r="G35" s="118"/>
      <c r="H35" s="119"/>
      <c r="I35" s="118"/>
      <c r="J35" s="119"/>
      <c r="K35" s="118">
        <f t="shared" si="0"/>
        <v>0</v>
      </c>
      <c r="L35" s="347"/>
      <c r="M35" s="123"/>
    </row>
    <row r="36" spans="1:13" ht="20.25" customHeight="1" thickBot="1" x14ac:dyDescent="0.3">
      <c r="A36" s="94" t="s">
        <v>82</v>
      </c>
      <c r="B36" s="94"/>
      <c r="C36" s="121">
        <f>SUM(C28:C35)</f>
        <v>0</v>
      </c>
      <c r="D36" s="119"/>
      <c r="E36" s="121">
        <f>SUM(E28:E35)</f>
        <v>0</v>
      </c>
      <c r="F36" s="119"/>
      <c r="G36" s="121">
        <f>SUM(G28:G35)</f>
        <v>0</v>
      </c>
      <c r="H36" s="119"/>
      <c r="I36" s="121">
        <f>SUM(I28:I35)</f>
        <v>0</v>
      </c>
      <c r="J36" s="119"/>
      <c r="K36" s="121">
        <f>SUM(K28:K35)</f>
        <v>0</v>
      </c>
      <c r="L36" s="347"/>
      <c r="M36" s="121">
        <f>SUM(M28:M35)</f>
        <v>0</v>
      </c>
    </row>
    <row r="37" spans="1:13" ht="10.5" customHeight="1" x14ac:dyDescent="0.25">
      <c r="A37" s="94"/>
      <c r="B37" s="94"/>
      <c r="C37" s="116"/>
      <c r="D37" s="91"/>
      <c r="E37" s="116"/>
      <c r="F37" s="91"/>
      <c r="G37" s="116"/>
      <c r="H37" s="91"/>
      <c r="I37" s="116"/>
      <c r="J37" s="91"/>
      <c r="K37" s="116"/>
      <c r="L37" s="93"/>
      <c r="M37" s="116"/>
    </row>
    <row r="38" spans="1:13" ht="12.75" customHeight="1" x14ac:dyDescent="0.25">
      <c r="A38" s="12"/>
      <c r="B38" s="12"/>
      <c r="C38" s="58"/>
      <c r="D38" s="12"/>
      <c r="E38" s="58"/>
      <c r="F38" s="58"/>
      <c r="G38" s="58"/>
      <c r="H38" s="58"/>
      <c r="I38" s="58"/>
      <c r="J38" s="58"/>
      <c r="K38" s="58"/>
      <c r="L38" s="58"/>
      <c r="M38" s="58"/>
    </row>
    <row r="39" spans="1:13" ht="19.5" customHeight="1" x14ac:dyDescent="0.35">
      <c r="A39" s="345" t="s">
        <v>110</v>
      </c>
      <c r="B39" s="345"/>
      <c r="C39" s="345"/>
      <c r="D39" s="345"/>
      <c r="E39" s="345"/>
      <c r="F39" s="345"/>
      <c r="G39" s="345"/>
      <c r="H39" s="345"/>
      <c r="I39" s="345"/>
      <c r="J39" s="345"/>
      <c r="K39" s="345"/>
      <c r="L39" s="345"/>
      <c r="M39" s="345"/>
    </row>
    <row r="40" spans="1:13" ht="40.5" customHeight="1" x14ac:dyDescent="0.25">
      <c r="C40" s="72" t="s">
        <v>2</v>
      </c>
      <c r="D40" s="15"/>
      <c r="E40" s="72" t="s">
        <v>3</v>
      </c>
      <c r="F40" s="81"/>
      <c r="G40" s="72" t="s">
        <v>78</v>
      </c>
      <c r="H40" s="81"/>
      <c r="I40" s="72" t="s">
        <v>80</v>
      </c>
      <c r="J40" s="81"/>
      <c r="K40" s="72" t="s">
        <v>74</v>
      </c>
      <c r="L40" s="81"/>
      <c r="M40" s="72" t="s">
        <v>75</v>
      </c>
    </row>
    <row r="41" spans="1:13" ht="20.149999999999999" customHeight="1" x14ac:dyDescent="0.25">
      <c r="A41" s="69"/>
      <c r="B41" s="69"/>
      <c r="C41" s="17" t="s">
        <v>4</v>
      </c>
      <c r="E41" s="17" t="s">
        <v>4</v>
      </c>
      <c r="F41" s="12"/>
      <c r="G41" s="17" t="s">
        <v>4</v>
      </c>
      <c r="H41" s="12"/>
      <c r="I41" s="17" t="s">
        <v>4</v>
      </c>
      <c r="J41" s="12"/>
      <c r="K41" s="17" t="s">
        <v>4</v>
      </c>
      <c r="L41" s="12"/>
      <c r="M41" s="17" t="s">
        <v>4</v>
      </c>
    </row>
    <row r="42" spans="1:13" ht="16.5" customHeight="1" x14ac:dyDescent="0.3">
      <c r="A42" s="97"/>
      <c r="B42" s="18"/>
      <c r="C42" s="125"/>
      <c r="D42" s="126"/>
      <c r="E42" s="125"/>
      <c r="F42" s="126"/>
      <c r="G42" s="125"/>
      <c r="H42" s="129"/>
      <c r="I42" s="125"/>
      <c r="J42" s="129"/>
      <c r="K42" s="125">
        <f>SUM(C42:I42)</f>
        <v>0</v>
      </c>
      <c r="L42" s="126"/>
      <c r="M42" s="130"/>
    </row>
    <row r="43" spans="1:13" ht="16.5" customHeight="1" x14ac:dyDescent="0.3">
      <c r="A43" s="97"/>
      <c r="B43" s="18"/>
      <c r="C43" s="125"/>
      <c r="D43" s="126"/>
      <c r="E43" s="125"/>
      <c r="F43" s="126"/>
      <c r="G43" s="125"/>
      <c r="H43" s="129"/>
      <c r="I43" s="125"/>
      <c r="J43" s="129"/>
      <c r="K43" s="125">
        <f t="shared" ref="K43:K52" si="1">SUM(C43:I43)</f>
        <v>0</v>
      </c>
      <c r="L43" s="126"/>
      <c r="M43" s="130"/>
    </row>
    <row r="44" spans="1:13" ht="16.5" customHeight="1" x14ac:dyDescent="0.3">
      <c r="A44" s="97"/>
      <c r="B44" s="18"/>
      <c r="C44" s="125"/>
      <c r="D44" s="126"/>
      <c r="E44" s="125"/>
      <c r="F44" s="126"/>
      <c r="G44" s="125"/>
      <c r="H44" s="129"/>
      <c r="I44" s="125"/>
      <c r="J44" s="129"/>
      <c r="K44" s="125">
        <f t="shared" si="1"/>
        <v>0</v>
      </c>
      <c r="L44" s="126"/>
      <c r="M44" s="130"/>
    </row>
    <row r="45" spans="1:13" ht="16.5" customHeight="1" x14ac:dyDescent="0.3">
      <c r="A45" s="97"/>
      <c r="B45" s="18"/>
      <c r="C45" s="125"/>
      <c r="D45" s="126"/>
      <c r="E45" s="125"/>
      <c r="F45" s="126"/>
      <c r="G45" s="125"/>
      <c r="H45" s="129"/>
      <c r="I45" s="125"/>
      <c r="J45" s="129"/>
      <c r="K45" s="125">
        <f t="shared" si="1"/>
        <v>0</v>
      </c>
      <c r="L45" s="126"/>
      <c r="M45" s="130"/>
    </row>
    <row r="46" spans="1:13" ht="16.5" customHeight="1" x14ac:dyDescent="0.3">
      <c r="A46" s="97"/>
      <c r="B46" s="18"/>
      <c r="C46" s="131"/>
      <c r="D46" s="129"/>
      <c r="E46" s="131"/>
      <c r="F46" s="129"/>
      <c r="G46" s="131"/>
      <c r="H46" s="129"/>
      <c r="I46" s="131"/>
      <c r="J46" s="129"/>
      <c r="K46" s="125">
        <f t="shared" si="1"/>
        <v>0</v>
      </c>
      <c r="L46" s="129"/>
      <c r="M46" s="130"/>
    </row>
    <row r="47" spans="1:13" ht="16.5" customHeight="1" x14ac:dyDescent="0.3">
      <c r="A47" s="97"/>
      <c r="B47" s="18"/>
      <c r="C47" s="131"/>
      <c r="D47" s="129"/>
      <c r="E47" s="131"/>
      <c r="F47" s="129"/>
      <c r="G47" s="131"/>
      <c r="H47" s="129"/>
      <c r="I47" s="131"/>
      <c r="J47" s="129"/>
      <c r="K47" s="125">
        <f t="shared" si="1"/>
        <v>0</v>
      </c>
      <c r="L47" s="129"/>
      <c r="M47" s="130"/>
    </row>
    <row r="48" spans="1:13" ht="16.5" customHeight="1" x14ac:dyDescent="0.3">
      <c r="A48" s="97"/>
      <c r="B48" s="18"/>
      <c r="C48" s="131"/>
      <c r="D48" s="129"/>
      <c r="E48" s="131"/>
      <c r="F48" s="129"/>
      <c r="G48" s="131"/>
      <c r="H48" s="129"/>
      <c r="I48" s="131"/>
      <c r="J48" s="129"/>
      <c r="K48" s="125">
        <f t="shared" si="1"/>
        <v>0</v>
      </c>
      <c r="L48" s="129"/>
      <c r="M48" s="130"/>
    </row>
    <row r="49" spans="1:13" ht="16.5" customHeight="1" x14ac:dyDescent="0.3">
      <c r="A49" s="97"/>
      <c r="B49" s="18"/>
      <c r="C49" s="131"/>
      <c r="D49" s="129"/>
      <c r="E49" s="131"/>
      <c r="F49" s="129"/>
      <c r="G49" s="131"/>
      <c r="H49" s="129"/>
      <c r="I49" s="131"/>
      <c r="J49" s="129"/>
      <c r="K49" s="125">
        <f t="shared" si="1"/>
        <v>0</v>
      </c>
      <c r="L49" s="129"/>
      <c r="M49" s="130"/>
    </row>
    <row r="50" spans="1:13" ht="16.5" customHeight="1" x14ac:dyDescent="0.3">
      <c r="A50" s="97"/>
      <c r="B50" s="18"/>
      <c r="C50" s="131"/>
      <c r="D50" s="129"/>
      <c r="E50" s="131"/>
      <c r="F50" s="129"/>
      <c r="G50" s="131"/>
      <c r="H50" s="129"/>
      <c r="I50" s="131"/>
      <c r="J50" s="129"/>
      <c r="K50" s="125">
        <f t="shared" si="1"/>
        <v>0</v>
      </c>
      <c r="L50" s="129"/>
      <c r="M50" s="130"/>
    </row>
    <row r="51" spans="1:13" ht="16.5" customHeight="1" x14ac:dyDescent="0.3">
      <c r="A51" s="97"/>
      <c r="B51" s="18"/>
      <c r="C51" s="131"/>
      <c r="D51" s="129"/>
      <c r="E51" s="131"/>
      <c r="F51" s="129"/>
      <c r="G51" s="131"/>
      <c r="H51" s="129"/>
      <c r="I51" s="131"/>
      <c r="J51" s="129"/>
      <c r="K51" s="125">
        <f t="shared" si="1"/>
        <v>0</v>
      </c>
      <c r="L51" s="129"/>
      <c r="M51" s="130"/>
    </row>
    <row r="52" spans="1:13" ht="16.5" customHeight="1" x14ac:dyDescent="0.3">
      <c r="A52" s="98"/>
      <c r="B52" s="92"/>
      <c r="C52" s="127"/>
      <c r="D52" s="126"/>
      <c r="E52" s="125"/>
      <c r="F52" s="126"/>
      <c r="G52" s="125"/>
      <c r="H52" s="126"/>
      <c r="I52" s="125"/>
      <c r="J52" s="126"/>
      <c r="K52" s="125">
        <f t="shared" si="1"/>
        <v>0</v>
      </c>
      <c r="L52" s="346"/>
      <c r="M52" s="130"/>
    </row>
    <row r="53" spans="1:13" ht="20.149999999999999" customHeight="1" thickBot="1" x14ac:dyDescent="0.3">
      <c r="A53" s="94" t="s">
        <v>82</v>
      </c>
      <c r="B53" s="94"/>
      <c r="C53" s="128">
        <f>SUM(C42:C52)</f>
        <v>0</v>
      </c>
      <c r="D53" s="126"/>
      <c r="E53" s="128">
        <f>SUM(E42:E52)</f>
        <v>0</v>
      </c>
      <c r="F53" s="126"/>
      <c r="G53" s="128">
        <f>SUM(G42:G52)</f>
        <v>0</v>
      </c>
      <c r="H53" s="126"/>
      <c r="I53" s="128">
        <f>SUM(I42:I52)</f>
        <v>0</v>
      </c>
      <c r="J53" s="126"/>
      <c r="K53" s="128">
        <f>SUM(K42:K52)</f>
        <v>0</v>
      </c>
      <c r="L53" s="346"/>
      <c r="M53" s="128">
        <f>SUM(M42:M52)</f>
        <v>0</v>
      </c>
    </row>
    <row r="54" spans="1:13" ht="9" customHeight="1" x14ac:dyDescent="0.25">
      <c r="A54" s="94"/>
      <c r="B54" s="94"/>
      <c r="C54" s="117"/>
      <c r="D54" s="99"/>
      <c r="E54" s="117"/>
      <c r="F54" s="99"/>
      <c r="G54" s="117"/>
      <c r="H54" s="99"/>
      <c r="I54" s="117"/>
      <c r="J54" s="99"/>
      <c r="K54" s="117"/>
      <c r="L54" s="102"/>
      <c r="M54" s="117"/>
    </row>
    <row r="55" spans="1:13" ht="11.25" customHeight="1" x14ac:dyDescent="0.25">
      <c r="A55" s="70"/>
      <c r="B55" s="70"/>
      <c r="C55" s="58" t="str">
        <f>IF(C53-'R&amp;P Accounts'!B34=0,0,"reference error")</f>
        <v>reference error</v>
      </c>
      <c r="D55" s="38"/>
      <c r="E55" s="58" t="str">
        <f>IF(E53-'R&amp;P Accounts'!D34=0,0,"reference error")</f>
        <v>reference error</v>
      </c>
      <c r="F55" s="58"/>
      <c r="G55" s="58">
        <f>IF(G53-'R&amp;P Accounts'!F34=0,0,"reference error")</f>
        <v>0</v>
      </c>
      <c r="H55" s="58"/>
      <c r="I55" s="58">
        <f>IF(I53-'R&amp;P Accounts'!H34=0,0,"reference error")</f>
        <v>0</v>
      </c>
      <c r="J55" s="58"/>
      <c r="K55" s="58" t="str">
        <f>IF(K53-'R&amp;P Accounts'!J34=0,0,"reference error")</f>
        <v>reference error</v>
      </c>
      <c r="L55" s="58"/>
      <c r="M55" s="58" t="str">
        <f>IF(M53-'R&amp;P Accounts'!L34=0,0,"reference error")</f>
        <v>reference error</v>
      </c>
    </row>
    <row r="56" spans="1:13" ht="11.25" customHeight="1" x14ac:dyDescent="0.25">
      <c r="A56" s="70"/>
      <c r="B56" s="70"/>
      <c r="C56" s="58"/>
      <c r="D56" s="38"/>
      <c r="E56" s="58"/>
      <c r="F56" s="58"/>
      <c r="G56" s="58"/>
      <c r="H56" s="58"/>
      <c r="I56" s="58"/>
      <c r="J56" s="58"/>
      <c r="K56" s="58"/>
      <c r="L56" s="58"/>
      <c r="M56" s="58"/>
    </row>
    <row r="57" spans="1:13" ht="20.149999999999999" customHeight="1" x14ac:dyDescent="0.25">
      <c r="A57" s="70"/>
      <c r="B57" s="70"/>
      <c r="C57" s="38"/>
      <c r="D57" s="38"/>
      <c r="E57" s="38"/>
      <c r="F57" s="38"/>
      <c r="G57" s="38"/>
      <c r="H57" s="38"/>
      <c r="I57" s="38"/>
      <c r="J57" s="12"/>
      <c r="K57" s="83"/>
      <c r="L57" s="83"/>
    </row>
    <row r="58" spans="1:13" ht="20.149999999999999" customHeight="1" x14ac:dyDescent="0.25"/>
    <row r="59" spans="1:13" ht="54" customHeight="1" x14ac:dyDescent="0.25"/>
    <row r="60" spans="1:13" ht="54" customHeight="1" x14ac:dyDescent="0.25"/>
    <row r="61" spans="1:13" ht="19.5" customHeight="1" x14ac:dyDescent="0.25"/>
    <row r="62" spans="1:13" ht="17.25" customHeight="1" x14ac:dyDescent="0.25"/>
    <row r="63" spans="1:13" ht="17.25" customHeight="1" x14ac:dyDescent="0.25"/>
    <row r="64" spans="1:13" ht="18" customHeight="1" x14ac:dyDescent="0.25"/>
    <row r="65" spans="3:3" ht="17.25" customHeight="1" x14ac:dyDescent="0.25"/>
    <row r="66" spans="3:3" ht="16.5" customHeight="1" x14ac:dyDescent="0.25"/>
    <row r="67" spans="3:3" ht="29.25" customHeight="1" x14ac:dyDescent="0.25"/>
    <row r="68" spans="3:3" ht="18" customHeight="1" x14ac:dyDescent="0.25"/>
    <row r="69" spans="3:3" ht="17.25" customHeight="1" x14ac:dyDescent="0.25"/>
    <row r="70" spans="3:3" ht="19.5" customHeight="1" x14ac:dyDescent="0.25"/>
    <row r="71" spans="3:3" ht="16.5" customHeight="1" x14ac:dyDescent="0.25"/>
    <row r="72" spans="3:3" ht="29.25" customHeight="1" x14ac:dyDescent="0.25"/>
    <row r="73" spans="3:3" ht="16.5" customHeight="1" x14ac:dyDescent="0.25">
      <c r="C73" s="1"/>
    </row>
    <row r="74" spans="3:3" ht="17.25" customHeight="1" x14ac:dyDescent="0.25">
      <c r="C74" s="1"/>
    </row>
    <row r="75" spans="3:3" ht="19.5" customHeight="1" x14ac:dyDescent="0.25">
      <c r="C75" s="1"/>
    </row>
    <row r="76" spans="3:3" ht="5.25" customHeight="1" x14ac:dyDescent="0.25">
      <c r="C76" s="1"/>
    </row>
    <row r="77" spans="3:3" ht="19.5" customHeight="1" x14ac:dyDescent="0.25">
      <c r="C77" s="1"/>
    </row>
    <row r="78" spans="3:3" ht="19.5" customHeight="1" x14ac:dyDescent="0.25">
      <c r="C78" s="1"/>
    </row>
    <row r="79" spans="3:3" ht="19.5" customHeight="1" x14ac:dyDescent="0.25">
      <c r="C79" s="1"/>
    </row>
    <row r="80" spans="3:3" ht="19.5" customHeight="1" x14ac:dyDescent="0.25">
      <c r="C80" s="1"/>
    </row>
    <row r="81" spans="3:3" ht="17.25" customHeight="1" x14ac:dyDescent="0.25">
      <c r="C81" s="1"/>
    </row>
    <row r="82" spans="3:3" ht="16.5" customHeight="1" x14ac:dyDescent="0.25">
      <c r="C82" s="1"/>
    </row>
    <row r="83" spans="3:3" ht="17.25" customHeight="1" x14ac:dyDescent="0.25">
      <c r="C83" s="1"/>
    </row>
    <row r="84" spans="3:3" ht="17.25" customHeight="1" x14ac:dyDescent="0.25">
      <c r="C84" s="1"/>
    </row>
    <row r="85" spans="3:3" ht="17.25" customHeight="1" x14ac:dyDescent="0.25">
      <c r="C85" s="1"/>
    </row>
    <row r="86" spans="3:3" ht="17.25" customHeight="1" x14ac:dyDescent="0.25">
      <c r="C86" s="1"/>
    </row>
    <row r="87" spans="3:3" ht="17.25" customHeight="1" x14ac:dyDescent="0.25">
      <c r="C87" s="1"/>
    </row>
    <row r="88" spans="3:3" ht="17.25" customHeight="1" x14ac:dyDescent="0.25">
      <c r="C88" s="1"/>
    </row>
    <row r="89" spans="3:3" ht="17.25" customHeight="1" x14ac:dyDescent="0.25">
      <c r="C89" s="1"/>
    </row>
    <row r="90" spans="3:3" ht="17.25" customHeight="1" x14ac:dyDescent="0.25">
      <c r="C90" s="1"/>
    </row>
    <row r="91" spans="3:3" ht="17.25" customHeight="1" x14ac:dyDescent="0.25">
      <c r="C91" s="1"/>
    </row>
    <row r="95" spans="3:3" ht="17.25" customHeight="1" x14ac:dyDescent="0.25">
      <c r="C95" s="1"/>
    </row>
    <row r="96" spans="3:3" ht="17.25" customHeight="1" x14ac:dyDescent="0.25">
      <c r="C96" s="1"/>
    </row>
  </sheetData>
  <mergeCells count="9">
    <mergeCell ref="A39:M39"/>
    <mergeCell ref="L52:L53"/>
    <mergeCell ref="M1:N1"/>
    <mergeCell ref="C1:K1"/>
    <mergeCell ref="L35:L36"/>
    <mergeCell ref="A4:L4"/>
    <mergeCell ref="A5:L5"/>
    <mergeCell ref="A25:L25"/>
    <mergeCell ref="A15:M15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2007&amp;C&amp;1#&amp;"Calibri"&amp;10&amp;K000000OFFICIAL</oddFooter>
  </headerFooter>
  <ignoredErrors>
    <ignoredError sqref="E22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3"/>
  <sheetViews>
    <sheetView topLeftCell="A7" zoomScale="64" zoomScaleNormal="64" workbookViewId="0">
      <selection activeCell="J32" sqref="J32"/>
    </sheetView>
  </sheetViews>
  <sheetFormatPr defaultRowHeight="12.5" x14ac:dyDescent="0.25"/>
  <cols>
    <col min="1" max="1" width="49" customWidth="1"/>
    <col min="2" max="2" width="1.54296875" customWidth="1"/>
    <col min="3" max="3" width="15.54296875" customWidth="1"/>
    <col min="4" max="4" width="6.1796875" customWidth="1"/>
    <col min="5" max="5" width="15.26953125" customWidth="1"/>
    <col min="6" max="6" width="1.54296875" customWidth="1"/>
    <col min="7" max="7" width="15.26953125" customWidth="1"/>
  </cols>
  <sheetData>
    <row r="1" spans="1:13" ht="27.75" customHeight="1" x14ac:dyDescent="0.4">
      <c r="A1" s="1"/>
      <c r="B1" s="1"/>
      <c r="C1" s="1"/>
      <c r="D1" s="358"/>
      <c r="E1" s="358"/>
      <c r="F1" s="1"/>
      <c r="G1" s="301" t="str">
        <f>'R&amp;P Accounts'!L2</f>
        <v>SC047640</v>
      </c>
      <c r="H1" s="301"/>
    </row>
    <row r="2" spans="1:13" x14ac:dyDescent="0.25">
      <c r="A2" s="303"/>
      <c r="B2" s="303"/>
      <c r="C2" s="303"/>
      <c r="D2" s="303"/>
      <c r="E2" s="303"/>
      <c r="F2" s="303"/>
    </row>
    <row r="3" spans="1:13" ht="26.25" customHeight="1" x14ac:dyDescent="0.25">
      <c r="A3" s="42" t="s">
        <v>105</v>
      </c>
      <c r="B3" s="42"/>
      <c r="C3" s="42"/>
      <c r="D3" s="42"/>
      <c r="E3" s="103"/>
      <c r="F3" s="80"/>
      <c r="G3" s="180"/>
    </row>
    <row r="5" spans="1:13" ht="15.5" x14ac:dyDescent="0.25">
      <c r="A5" s="348" t="s">
        <v>123</v>
      </c>
      <c r="B5" s="348"/>
      <c r="C5" s="348"/>
      <c r="D5" s="348"/>
      <c r="E5" s="83"/>
      <c r="F5" s="83"/>
      <c r="G5" s="1"/>
    </row>
    <row r="6" spans="1:13" ht="54.75" customHeight="1" x14ac:dyDescent="0.25">
      <c r="A6" s="70"/>
      <c r="B6" s="70"/>
      <c r="C6" s="70" t="s">
        <v>128</v>
      </c>
      <c r="D6" s="111"/>
      <c r="E6" s="1"/>
      <c r="F6" s="1"/>
      <c r="G6" s="1"/>
    </row>
    <row r="7" spans="1:13" ht="54" customHeight="1" x14ac:dyDescent="0.25">
      <c r="A7" s="70"/>
      <c r="B7" s="70"/>
      <c r="C7" s="70"/>
      <c r="D7" s="111"/>
      <c r="E7" s="112" t="s">
        <v>96</v>
      </c>
      <c r="F7" s="83"/>
      <c r="G7" s="113" t="s">
        <v>97</v>
      </c>
    </row>
    <row r="8" spans="1:13" ht="16.5" customHeight="1" x14ac:dyDescent="0.3">
      <c r="A8" s="107" t="s">
        <v>89</v>
      </c>
      <c r="B8" s="12"/>
      <c r="C8" s="12"/>
      <c r="D8" s="12"/>
      <c r="E8" s="12"/>
      <c r="F8" s="12"/>
      <c r="G8" s="1"/>
      <c r="M8" s="152"/>
    </row>
    <row r="9" spans="1:13" ht="17.25" customHeight="1" x14ac:dyDescent="0.3">
      <c r="A9" s="84" t="s">
        <v>20</v>
      </c>
      <c r="B9" s="1"/>
      <c r="C9" s="152"/>
      <c r="D9" s="153"/>
      <c r="E9" s="152">
        <f>SUM(C9:D9)</f>
        <v>0</v>
      </c>
      <c r="F9" s="164"/>
      <c r="G9" s="152">
        <v>15969</v>
      </c>
    </row>
    <row r="10" spans="1:13" ht="17.25" customHeight="1" x14ac:dyDescent="0.3">
      <c r="A10" s="84" t="s">
        <v>21</v>
      </c>
      <c r="B10" s="69"/>
      <c r="C10" s="152"/>
      <c r="D10" s="166"/>
      <c r="E10" s="152"/>
      <c r="F10" s="166"/>
      <c r="G10" s="165"/>
    </row>
    <row r="11" spans="1:13" ht="17.25" customHeight="1" x14ac:dyDescent="0.3">
      <c r="A11" s="84" t="s">
        <v>22</v>
      </c>
      <c r="B11" s="70"/>
      <c r="C11" s="152"/>
      <c r="D11" s="166"/>
      <c r="E11" s="152">
        <v>4125</v>
      </c>
      <c r="F11" s="166"/>
      <c r="G11" s="165"/>
    </row>
    <row r="12" spans="1:13" ht="16.5" customHeight="1" x14ac:dyDescent="0.3">
      <c r="A12" s="84" t="s">
        <v>23</v>
      </c>
      <c r="B12" s="70"/>
      <c r="C12" s="152"/>
      <c r="D12" s="166"/>
      <c r="E12" s="152">
        <f t="shared" ref="E12:E16" si="0">SUM(C12:D12)</f>
        <v>0</v>
      </c>
      <c r="F12" s="166"/>
      <c r="G12" s="165"/>
    </row>
    <row r="13" spans="1:13" ht="17.25" customHeight="1" x14ac:dyDescent="0.3">
      <c r="A13" s="84" t="s">
        <v>24</v>
      </c>
      <c r="B13" s="70"/>
      <c r="C13" s="152"/>
      <c r="D13" s="166"/>
      <c r="E13" s="152">
        <f t="shared" si="0"/>
        <v>0</v>
      </c>
      <c r="F13" s="166"/>
      <c r="G13" s="165"/>
    </row>
    <row r="14" spans="1:13" ht="17.25" customHeight="1" x14ac:dyDescent="0.3">
      <c r="A14" s="84" t="s">
        <v>25</v>
      </c>
      <c r="B14" s="70"/>
      <c r="C14" s="152"/>
      <c r="D14" s="166"/>
      <c r="E14" s="152">
        <f t="shared" si="0"/>
        <v>0</v>
      </c>
      <c r="F14" s="166"/>
      <c r="G14" s="165"/>
    </row>
    <row r="15" spans="1:13" ht="16.5" customHeight="1" x14ac:dyDescent="0.3">
      <c r="A15" s="84" t="s">
        <v>67</v>
      </c>
      <c r="B15" s="1"/>
      <c r="C15" s="152"/>
      <c r="D15" s="168"/>
      <c r="E15" s="152">
        <f t="shared" si="0"/>
        <v>0</v>
      </c>
      <c r="F15" s="168"/>
      <c r="G15" s="167"/>
    </row>
    <row r="16" spans="1:13" ht="16.5" customHeight="1" thickBot="1" x14ac:dyDescent="0.35">
      <c r="A16" s="84" t="s">
        <v>68</v>
      </c>
      <c r="B16" s="1"/>
      <c r="C16" s="152"/>
      <c r="D16" s="168"/>
      <c r="E16" s="152">
        <f t="shared" si="0"/>
        <v>0</v>
      </c>
      <c r="F16" s="168"/>
      <c r="G16" s="169"/>
    </row>
    <row r="17" spans="1:11" ht="16" thickBot="1" x14ac:dyDescent="0.4">
      <c r="A17" s="108" t="s">
        <v>94</v>
      </c>
      <c r="B17" s="96"/>
      <c r="C17" s="170">
        <f>SUM(C9:C16)</f>
        <v>0</v>
      </c>
      <c r="D17" s="171"/>
      <c r="E17" s="170">
        <f>SUM(E9:E16)</f>
        <v>4125</v>
      </c>
      <c r="F17" s="171"/>
      <c r="G17" s="170">
        <f>SUM(G9:G16)</f>
        <v>15969</v>
      </c>
    </row>
    <row r="18" spans="1:11" ht="16.5" customHeight="1" x14ac:dyDescent="0.3">
      <c r="A18" s="67" t="s">
        <v>90</v>
      </c>
      <c r="B18" s="1"/>
      <c r="C18" s="1"/>
      <c r="D18" s="1"/>
      <c r="E18" s="1"/>
      <c r="F18" s="1"/>
      <c r="G18" s="1"/>
    </row>
    <row r="19" spans="1:11" ht="16.5" customHeight="1" x14ac:dyDescent="0.3">
      <c r="A19" s="84" t="s">
        <v>26</v>
      </c>
      <c r="B19" s="1"/>
      <c r="C19" s="123"/>
      <c r="D19" s="157"/>
      <c r="E19" s="219">
        <f>SUM(D19:D19)</f>
        <v>0</v>
      </c>
      <c r="F19" s="157"/>
      <c r="G19" s="123"/>
    </row>
    <row r="20" spans="1:11" ht="16.5" customHeight="1" thickBot="1" x14ac:dyDescent="0.35">
      <c r="A20" s="84" t="s">
        <v>27</v>
      </c>
      <c r="B20" s="1"/>
      <c r="C20" s="123"/>
      <c r="D20" s="157"/>
      <c r="E20" s="219">
        <f>SUM(D20:D20)</f>
        <v>0</v>
      </c>
      <c r="F20" s="157"/>
      <c r="G20" s="161"/>
    </row>
    <row r="21" spans="1:11" ht="16" thickBot="1" x14ac:dyDescent="0.4">
      <c r="A21" s="108" t="s">
        <v>94</v>
      </c>
      <c r="B21" s="1"/>
      <c r="C21" s="162">
        <f>SUM(C19:C20)</f>
        <v>0</v>
      </c>
      <c r="D21" s="157"/>
      <c r="E21" s="163">
        <f>SUM(E19:E20)</f>
        <v>0</v>
      </c>
      <c r="F21" s="157"/>
      <c r="G21" s="163">
        <f>SUM(G19:G20)</f>
        <v>0</v>
      </c>
    </row>
    <row r="22" spans="1:11" ht="9" customHeight="1" thickBot="1" x14ac:dyDescent="0.4">
      <c r="A22" s="108"/>
      <c r="B22" s="1"/>
      <c r="C22" s="1"/>
      <c r="D22" s="157"/>
      <c r="E22" s="157"/>
      <c r="F22" s="157"/>
      <c r="G22" s="157"/>
    </row>
    <row r="23" spans="1:11" ht="16" thickBot="1" x14ac:dyDescent="0.4">
      <c r="A23" s="108" t="s">
        <v>95</v>
      </c>
      <c r="B23" s="1"/>
      <c r="C23" s="163">
        <f>C17+C21</f>
        <v>0</v>
      </c>
      <c r="D23" s="157"/>
      <c r="E23" s="163">
        <f>E17+E21</f>
        <v>4125</v>
      </c>
      <c r="F23" s="157"/>
      <c r="G23" s="163">
        <f>G17+G21</f>
        <v>15969</v>
      </c>
    </row>
    <row r="24" spans="1:11" x14ac:dyDescent="0.25">
      <c r="A24" s="1"/>
      <c r="B24" s="1"/>
      <c r="C24" s="1"/>
      <c r="D24" s="1"/>
      <c r="E24" s="215">
        <f>IF(E23='R&amp;P Accounts'!B28,0,"cross ref error")</f>
        <v>0</v>
      </c>
      <c r="F24" s="1"/>
      <c r="G24" s="1"/>
    </row>
    <row r="25" spans="1:11" x14ac:dyDescent="0.25">
      <c r="A25" s="1"/>
      <c r="B25" s="1"/>
      <c r="C25" s="1"/>
      <c r="D25" s="1"/>
      <c r="E25" s="1"/>
      <c r="F25" s="1"/>
      <c r="G25" s="1"/>
    </row>
    <row r="26" spans="1:11" ht="14" x14ac:dyDescent="0.25">
      <c r="A26" s="27" t="s">
        <v>91</v>
      </c>
      <c r="B26" s="1"/>
      <c r="C26" s="1"/>
      <c r="D26" s="1"/>
      <c r="E26" s="1"/>
      <c r="F26" s="1"/>
      <c r="G26" s="1"/>
    </row>
    <row r="27" spans="1:11" ht="16.5" customHeight="1" x14ac:dyDescent="0.3">
      <c r="A27" s="85" t="s">
        <v>28</v>
      </c>
      <c r="B27" s="1"/>
      <c r="C27" s="123"/>
      <c r="D27" s="157"/>
      <c r="E27" s="219">
        <f t="shared" ref="E27:E37" si="1">SUM(C27:D27)</f>
        <v>0</v>
      </c>
      <c r="F27" s="157"/>
      <c r="G27" s="123"/>
    </row>
    <row r="28" spans="1:11" ht="16.5" customHeight="1" x14ac:dyDescent="0.3">
      <c r="A28" s="85" t="s">
        <v>109</v>
      </c>
      <c r="B28" s="1"/>
      <c r="C28" s="123"/>
      <c r="D28" s="157"/>
      <c r="E28" s="219">
        <f t="shared" si="1"/>
        <v>0</v>
      </c>
      <c r="F28" s="157"/>
      <c r="G28" s="123"/>
      <c r="K28" s="231"/>
    </row>
    <row r="29" spans="1:11" ht="16.5" customHeight="1" x14ac:dyDescent="0.3">
      <c r="A29" s="85" t="s">
        <v>29</v>
      </c>
      <c r="B29" s="1"/>
      <c r="C29" s="123"/>
      <c r="D29" s="157"/>
      <c r="E29" s="219">
        <f t="shared" si="1"/>
        <v>0</v>
      </c>
      <c r="F29" s="157"/>
      <c r="G29" s="159"/>
    </row>
    <row r="30" spans="1:11" ht="16.5" customHeight="1" x14ac:dyDescent="0.3">
      <c r="A30" s="85" t="s">
        <v>30</v>
      </c>
      <c r="B30" s="1"/>
      <c r="C30" s="123"/>
      <c r="D30" s="157"/>
      <c r="E30" s="219">
        <v>2798</v>
      </c>
      <c r="F30" s="157"/>
      <c r="G30" s="219">
        <v>21797</v>
      </c>
    </row>
    <row r="31" spans="1:11" ht="16.5" customHeight="1" x14ac:dyDescent="0.3">
      <c r="A31" s="85" t="s">
        <v>31</v>
      </c>
      <c r="B31" s="1"/>
      <c r="C31" s="123"/>
      <c r="D31" s="157"/>
      <c r="E31" s="219">
        <f t="shared" si="1"/>
        <v>0</v>
      </c>
      <c r="F31" s="157"/>
      <c r="G31" s="159"/>
    </row>
    <row r="32" spans="1:11" ht="16.5" customHeight="1" x14ac:dyDescent="0.3">
      <c r="A32" s="85" t="s">
        <v>32</v>
      </c>
      <c r="B32" s="1"/>
      <c r="C32" s="123"/>
      <c r="D32" s="157"/>
      <c r="E32" s="219">
        <f t="shared" si="1"/>
        <v>0</v>
      </c>
      <c r="F32" s="157"/>
      <c r="G32" s="159"/>
    </row>
    <row r="33" spans="1:8" ht="16.5" customHeight="1" x14ac:dyDescent="0.3">
      <c r="A33" s="86" t="s">
        <v>33</v>
      </c>
      <c r="B33" s="1"/>
      <c r="C33" s="123"/>
      <c r="D33" s="157"/>
      <c r="E33" s="219">
        <f t="shared" si="1"/>
        <v>0</v>
      </c>
      <c r="F33" s="157"/>
      <c r="G33" s="159"/>
    </row>
    <row r="34" spans="1:8" ht="17.25" customHeight="1" x14ac:dyDescent="0.3">
      <c r="A34" s="86" t="s">
        <v>34</v>
      </c>
      <c r="B34" s="1"/>
      <c r="C34" s="123"/>
      <c r="D34" s="157"/>
      <c r="E34" s="219">
        <f t="shared" si="1"/>
        <v>0</v>
      </c>
      <c r="F34" s="157"/>
      <c r="G34" s="159"/>
    </row>
    <row r="35" spans="1:8" ht="17.25" customHeight="1" x14ac:dyDescent="0.3">
      <c r="A35" s="86" t="s">
        <v>35</v>
      </c>
      <c r="B35" s="1"/>
      <c r="C35" s="123"/>
      <c r="D35" s="157"/>
      <c r="E35" s="219">
        <f t="shared" si="1"/>
        <v>0</v>
      </c>
      <c r="F35" s="157"/>
      <c r="G35" s="159"/>
    </row>
    <row r="36" spans="1:8" ht="14" x14ac:dyDescent="0.3">
      <c r="A36" s="85" t="s">
        <v>133</v>
      </c>
      <c r="B36" s="1"/>
      <c r="C36" s="123"/>
      <c r="D36" s="157"/>
      <c r="E36" s="219">
        <f t="shared" si="1"/>
        <v>0</v>
      </c>
      <c r="F36" s="157"/>
      <c r="G36" s="159"/>
    </row>
    <row r="37" spans="1:8" ht="14.5" thickBot="1" x14ac:dyDescent="0.35">
      <c r="A37" s="109"/>
      <c r="B37" s="1"/>
      <c r="C37" s="123"/>
      <c r="D37" s="157"/>
      <c r="E37" s="219">
        <f t="shared" si="1"/>
        <v>0</v>
      </c>
      <c r="F37" s="157"/>
      <c r="G37" s="159"/>
    </row>
    <row r="38" spans="1:8" ht="16.5" customHeight="1" thickBot="1" x14ac:dyDescent="0.35">
      <c r="A38" s="13" t="s">
        <v>94</v>
      </c>
      <c r="B38" s="1"/>
      <c r="C38" s="160">
        <f>SUM(C27:C37)</f>
        <v>0</v>
      </c>
      <c r="D38" s="157"/>
      <c r="E38" s="156">
        <f>SUM(E27:E37)</f>
        <v>2798</v>
      </c>
      <c r="F38" s="157"/>
      <c r="G38" s="156">
        <f>SUM(G27:G37)</f>
        <v>21797</v>
      </c>
    </row>
    <row r="39" spans="1:8" x14ac:dyDescent="0.25">
      <c r="A39" s="1"/>
      <c r="B39" s="1"/>
      <c r="C39" s="1"/>
      <c r="D39" s="1"/>
      <c r="E39" s="215"/>
      <c r="F39" s="1"/>
      <c r="G39" s="1"/>
    </row>
    <row r="40" spans="1:8" ht="30" customHeight="1" x14ac:dyDescent="0.3">
      <c r="A40" s="67" t="s">
        <v>92</v>
      </c>
      <c r="B40" s="1"/>
      <c r="C40" s="1"/>
      <c r="D40" s="1"/>
      <c r="E40" s="1"/>
      <c r="F40" s="1"/>
      <c r="G40" s="1"/>
    </row>
    <row r="41" spans="1:8" ht="17.25" customHeight="1" x14ac:dyDescent="0.3">
      <c r="A41" s="85" t="s">
        <v>36</v>
      </c>
      <c r="B41" s="1"/>
      <c r="C41" s="159"/>
      <c r="D41" s="157"/>
      <c r="E41" s="219">
        <f>SUM(D41:D41)</f>
        <v>0</v>
      </c>
      <c r="F41" s="157"/>
      <c r="G41" s="159"/>
    </row>
    <row r="42" spans="1:8" ht="16.5" customHeight="1" thickBot="1" x14ac:dyDescent="0.35">
      <c r="A42" s="85" t="s">
        <v>37</v>
      </c>
      <c r="B42" s="1"/>
      <c r="C42" s="159"/>
      <c r="D42" s="157"/>
      <c r="E42" s="219">
        <f>SUM(D42:D42)</f>
        <v>0</v>
      </c>
      <c r="F42" s="157"/>
      <c r="G42" s="159"/>
    </row>
    <row r="43" spans="1:8" ht="16.5" customHeight="1" thickBot="1" x14ac:dyDescent="0.35">
      <c r="A43" s="13" t="s">
        <v>93</v>
      </c>
      <c r="B43" s="1"/>
      <c r="C43" s="160">
        <f>C41+C42</f>
        <v>0</v>
      </c>
      <c r="D43" s="157"/>
      <c r="E43" s="156">
        <f>E41+E42</f>
        <v>0</v>
      </c>
      <c r="F43" s="157"/>
      <c r="G43" s="156">
        <f>G41+G42</f>
        <v>0</v>
      </c>
    </row>
    <row r="44" spans="1:8" ht="17.25" customHeight="1" thickBot="1" x14ac:dyDescent="0.35">
      <c r="A44" s="1"/>
      <c r="B44" s="1"/>
      <c r="C44" s="1"/>
      <c r="D44" s="132"/>
      <c r="E44" s="215">
        <f>IF(E43='R&amp;P Accounts'!B47,0,"cross ref error")</f>
        <v>0</v>
      </c>
      <c r="F44" s="132"/>
      <c r="G44" s="132"/>
    </row>
    <row r="45" spans="1:8" ht="16.5" customHeight="1" thickBot="1" x14ac:dyDescent="0.35">
      <c r="A45" s="110" t="s">
        <v>12</v>
      </c>
      <c r="B45" s="1"/>
      <c r="C45" s="156">
        <f>+C43+C38</f>
        <v>0</v>
      </c>
      <c r="D45" s="157"/>
      <c r="E45" s="156">
        <f>+E43+E38</f>
        <v>2798</v>
      </c>
      <c r="F45" s="157"/>
      <c r="G45" s="156">
        <f>+G43+G38</f>
        <v>21797</v>
      </c>
      <c r="H45" s="158"/>
    </row>
    <row r="46" spans="1:8" ht="17.25" customHeight="1" thickBot="1" x14ac:dyDescent="0.35">
      <c r="A46" s="1"/>
      <c r="B46" s="1"/>
      <c r="C46" s="1"/>
      <c r="D46" s="132"/>
      <c r="E46" s="215"/>
      <c r="F46" s="132"/>
      <c r="G46" s="132"/>
    </row>
    <row r="47" spans="1:8" ht="18.75" customHeight="1" thickBot="1" x14ac:dyDescent="0.35">
      <c r="A47" s="40" t="s">
        <v>100</v>
      </c>
      <c r="B47" s="1"/>
      <c r="C47" s="154">
        <f>+C23-C45</f>
        <v>0</v>
      </c>
      <c r="D47" s="155"/>
      <c r="E47" s="154">
        <f>+E23-E45</f>
        <v>1327</v>
      </c>
      <c r="F47" s="155"/>
      <c r="G47" s="154">
        <f>+G23-G45</f>
        <v>-5828</v>
      </c>
    </row>
    <row r="48" spans="1:8" ht="14.25" customHeight="1" thickBot="1" x14ac:dyDescent="0.35">
      <c r="A48" s="40"/>
      <c r="B48" s="1"/>
      <c r="C48" s="1"/>
      <c r="D48" s="155"/>
      <c r="E48" s="217"/>
      <c r="F48" s="155"/>
      <c r="G48" s="217"/>
    </row>
    <row r="49" spans="1:7" ht="18.75" customHeight="1" thickBot="1" x14ac:dyDescent="0.35">
      <c r="A49" s="96" t="s">
        <v>116</v>
      </c>
      <c r="B49" s="1"/>
      <c r="C49" s="154"/>
      <c r="D49" s="155"/>
      <c r="E49" s="218">
        <f>SUM(D49:D49)</f>
        <v>0</v>
      </c>
      <c r="F49" s="155"/>
      <c r="G49" s="218"/>
    </row>
    <row r="50" spans="1:7" ht="14.25" customHeight="1" thickBot="1" x14ac:dyDescent="0.35">
      <c r="A50" s="96"/>
      <c r="B50" s="1"/>
      <c r="C50" s="1"/>
      <c r="D50" s="155"/>
      <c r="E50" s="155"/>
      <c r="F50" s="155"/>
      <c r="G50" s="155"/>
    </row>
    <row r="51" spans="1:7" ht="18.75" customHeight="1" thickBot="1" x14ac:dyDescent="0.35">
      <c r="A51" s="13" t="s">
        <v>41</v>
      </c>
      <c r="B51" s="1"/>
      <c r="C51" s="154">
        <f>C47+C49</f>
        <v>0</v>
      </c>
      <c r="D51" s="155"/>
      <c r="E51" s="154">
        <f>E47+E49</f>
        <v>1327</v>
      </c>
      <c r="F51" s="155"/>
      <c r="G51" s="154">
        <f>G47+G49</f>
        <v>-5828</v>
      </c>
    </row>
    <row r="52" spans="1:7" x14ac:dyDescent="0.25">
      <c r="A52" s="1"/>
      <c r="B52" s="1"/>
      <c r="C52" s="1"/>
      <c r="D52" s="1"/>
      <c r="E52" s="215"/>
      <c r="F52" s="1"/>
      <c r="G52" s="1"/>
    </row>
    <row r="54" spans="1:7" ht="15.5" x14ac:dyDescent="0.35">
      <c r="A54" s="179" t="s">
        <v>102</v>
      </c>
    </row>
    <row r="55" spans="1:7" x14ac:dyDescent="0.25">
      <c r="A55" s="349"/>
      <c r="B55" s="350"/>
      <c r="C55" s="350"/>
      <c r="D55" s="350"/>
      <c r="E55" s="350"/>
      <c r="F55" s="350"/>
      <c r="G55" s="351"/>
    </row>
    <row r="56" spans="1:7" x14ac:dyDescent="0.25">
      <c r="A56" s="352"/>
      <c r="B56" s="353"/>
      <c r="C56" s="353"/>
      <c r="D56" s="353"/>
      <c r="E56" s="353"/>
      <c r="F56" s="353"/>
      <c r="G56" s="354"/>
    </row>
    <row r="57" spans="1:7" x14ac:dyDescent="0.25">
      <c r="A57" s="352"/>
      <c r="B57" s="353"/>
      <c r="C57" s="353"/>
      <c r="D57" s="353"/>
      <c r="E57" s="353"/>
      <c r="F57" s="353"/>
      <c r="G57" s="354"/>
    </row>
    <row r="58" spans="1:7" x14ac:dyDescent="0.25">
      <c r="A58" s="352"/>
      <c r="B58" s="353"/>
      <c r="C58" s="353"/>
      <c r="D58" s="353"/>
      <c r="E58" s="353"/>
      <c r="F58" s="353"/>
      <c r="G58" s="354"/>
    </row>
    <row r="59" spans="1:7" x14ac:dyDescent="0.25">
      <c r="A59" s="352"/>
      <c r="B59" s="353"/>
      <c r="C59" s="353"/>
      <c r="D59" s="353"/>
      <c r="E59" s="353"/>
      <c r="F59" s="353"/>
      <c r="G59" s="354"/>
    </row>
    <row r="60" spans="1:7" x14ac:dyDescent="0.25">
      <c r="A60" s="352"/>
      <c r="B60" s="353"/>
      <c r="C60" s="353"/>
      <c r="D60" s="353"/>
      <c r="E60" s="353"/>
      <c r="F60" s="353"/>
      <c r="G60" s="354"/>
    </row>
    <row r="61" spans="1:7" x14ac:dyDescent="0.25">
      <c r="A61" s="352"/>
      <c r="B61" s="353"/>
      <c r="C61" s="353"/>
      <c r="D61" s="353"/>
      <c r="E61" s="353"/>
      <c r="F61" s="353"/>
      <c r="G61" s="354"/>
    </row>
    <row r="62" spans="1:7" x14ac:dyDescent="0.25">
      <c r="A62" s="352"/>
      <c r="B62" s="353"/>
      <c r="C62" s="353"/>
      <c r="D62" s="353"/>
      <c r="E62" s="353"/>
      <c r="F62" s="353"/>
      <c r="G62" s="354"/>
    </row>
    <row r="63" spans="1:7" x14ac:dyDescent="0.25">
      <c r="A63" s="355"/>
      <c r="B63" s="356"/>
      <c r="C63" s="356"/>
      <c r="D63" s="356"/>
      <c r="E63" s="356"/>
      <c r="F63" s="356"/>
      <c r="G63" s="357"/>
    </row>
  </sheetData>
  <mergeCells count="5">
    <mergeCell ref="A55:G63"/>
    <mergeCell ref="D1:E1"/>
    <mergeCell ref="A5:D5"/>
    <mergeCell ref="G1:H1"/>
    <mergeCell ref="A2:F2"/>
  </mergeCells>
  <phoneticPr fontId="14" type="noConversion"/>
  <pageMargins left="0.75" right="0.75" top="1" bottom="1" header="0.5" footer="0.5"/>
  <pageSetup paperSize="9" scale="38" orientation="portrait" r:id="rId1"/>
  <headerFooter alignWithMargins="0">
    <oddHeader>&amp;LAPPENDIX 2</oddHeader>
    <oddFooter>&amp;L&amp;F&amp;A&amp;RDecember  2007&amp;C&amp;1#&amp;"Calibri"&amp;10&amp;K000000OFFICIAL</oddFooter>
  </headerFooter>
  <ignoredErrors>
    <ignoredError sqref="E12:E16 E19:E20 E27:E29 E31:E37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67"/>
  <sheetViews>
    <sheetView topLeftCell="C27" zoomScale="60" zoomScaleNormal="60" workbookViewId="0">
      <selection activeCell="AC36" sqref="AC36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8.1796875" style="30" customWidth="1"/>
    <col min="4" max="4" width="1.7265625" style="1" customWidth="1"/>
    <col min="5" max="5" width="18.453125" style="1" customWidth="1"/>
    <col min="6" max="6" width="1.7265625" style="1" customWidth="1"/>
    <col min="7" max="7" width="15.453125" style="1" customWidth="1"/>
    <col min="8" max="8" width="1.54296875" style="1" customWidth="1"/>
    <col min="9" max="9" width="15.453125" style="1" customWidth="1"/>
    <col min="10" max="10" width="1.453125" style="1" customWidth="1"/>
    <col min="11" max="11" width="15.453125" style="1" customWidth="1"/>
    <col min="12" max="12" width="1.54296875" style="1" customWidth="1"/>
    <col min="13" max="13" width="15.453125" style="1" customWidth="1"/>
    <col min="14" max="14" width="2.453125" style="1" customWidth="1"/>
    <col min="15" max="15" width="15.453125" style="1" customWidth="1"/>
    <col min="16" max="16" width="1.7265625" style="1" customWidth="1"/>
    <col min="17" max="17" width="15.453125" style="1" customWidth="1"/>
    <col min="18" max="18" width="1.7265625" style="1" customWidth="1"/>
    <col min="19" max="19" width="15.453125" style="1" customWidth="1"/>
    <col min="20" max="20" width="1.7265625" style="1" customWidth="1"/>
    <col min="21" max="21" width="15.453125" style="1" customWidth="1"/>
    <col min="22" max="22" width="1.7265625" style="1" customWidth="1"/>
    <col min="23" max="23" width="17.54296875" style="1" customWidth="1"/>
    <col min="24" max="24" width="1.7265625" style="1" customWidth="1"/>
    <col min="25" max="25" width="15.453125" style="1" customWidth="1"/>
    <col min="26" max="26" width="1.7265625" style="1" customWidth="1"/>
    <col min="27" max="27" width="12.26953125" style="1" customWidth="1"/>
    <col min="28" max="28" width="1.7265625" style="1" customWidth="1"/>
    <col min="29" max="29" width="14.7265625" style="1" customWidth="1"/>
    <col min="30" max="30" width="1.7265625" style="1" customWidth="1"/>
    <col min="31" max="31" width="14.7265625" style="1" customWidth="1"/>
    <col min="32" max="16384" width="9.1796875" style="1"/>
  </cols>
  <sheetData>
    <row r="1" spans="1:32" ht="27.75" customHeight="1" x14ac:dyDescent="0.4">
      <c r="C1" s="294">
        <f>'R&amp;P Accounts'!B2</f>
        <v>0</v>
      </c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E1" s="301" t="str">
        <f>'R&amp;P Accounts'!L2</f>
        <v>SC047640</v>
      </c>
      <c r="AF1" s="301"/>
    </row>
    <row r="2" spans="1:32" ht="10.5" customHeight="1" x14ac:dyDescent="0.2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</row>
    <row r="3" spans="1:32" s="46" customFormat="1" ht="26.25" customHeight="1" x14ac:dyDescent="0.25">
      <c r="A3" s="42" t="s">
        <v>106</v>
      </c>
      <c r="B3" s="42"/>
      <c r="C3" s="43"/>
      <c r="D3" s="42"/>
      <c r="E3" s="42"/>
      <c r="F3" s="42"/>
      <c r="G3" s="42"/>
      <c r="H3" s="42"/>
      <c r="I3" s="4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80"/>
      <c r="AE3" s="45"/>
    </row>
    <row r="4" spans="1:32" ht="15" customHeight="1" x14ac:dyDescent="0.25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03"/>
      <c r="R4" s="303"/>
      <c r="S4" s="303"/>
      <c r="T4" s="303"/>
      <c r="U4" s="303"/>
      <c r="V4" s="303"/>
      <c r="W4" s="303"/>
      <c r="X4" s="303"/>
      <c r="Y4" s="303"/>
      <c r="Z4" s="303"/>
      <c r="AA4" s="303"/>
      <c r="AB4" s="303"/>
      <c r="AC4" s="303"/>
      <c r="AD4" s="303"/>
    </row>
    <row r="5" spans="1:32" ht="20.149999999999999" customHeight="1" x14ac:dyDescent="0.25">
      <c r="A5" s="348" t="s">
        <v>122</v>
      </c>
      <c r="B5" s="348"/>
      <c r="C5" s="348"/>
      <c r="D5" s="348"/>
      <c r="E5" s="348"/>
      <c r="F5" s="348"/>
      <c r="G5" s="348"/>
      <c r="H5" s="38"/>
      <c r="I5" s="38"/>
      <c r="J5" s="38"/>
      <c r="K5" s="38"/>
      <c r="L5" s="12"/>
      <c r="M5" s="38"/>
      <c r="N5" s="38"/>
      <c r="O5" s="38"/>
      <c r="P5" s="12"/>
      <c r="Q5" s="38"/>
      <c r="R5" s="12"/>
      <c r="S5" s="38"/>
      <c r="T5" s="12"/>
      <c r="U5" s="38"/>
      <c r="V5" s="12"/>
      <c r="W5" s="12"/>
      <c r="X5" s="12"/>
      <c r="Y5" s="38"/>
      <c r="Z5" s="12"/>
      <c r="AA5" s="12"/>
      <c r="AB5" s="12"/>
      <c r="AC5" s="83"/>
      <c r="AD5" s="83"/>
    </row>
    <row r="6" spans="1:32" ht="54" customHeight="1" x14ac:dyDescent="0.25">
      <c r="A6" s="70"/>
      <c r="B6" s="70"/>
      <c r="C6" s="237" t="s">
        <v>126</v>
      </c>
      <c r="D6" s="114"/>
      <c r="E6" s="230" t="s">
        <v>136</v>
      </c>
      <c r="F6" s="114"/>
      <c r="G6" s="230"/>
      <c r="H6" s="115"/>
      <c r="J6" s="115"/>
      <c r="K6" s="230"/>
      <c r="L6" s="105"/>
      <c r="M6" s="230"/>
      <c r="N6" s="114"/>
      <c r="O6" s="230"/>
      <c r="P6" s="105"/>
      <c r="Q6" s="230"/>
      <c r="R6" s="105"/>
      <c r="S6" s="230"/>
      <c r="T6" s="105"/>
      <c r="U6" s="230"/>
      <c r="V6" s="105"/>
      <c r="W6" s="230"/>
      <c r="X6" s="105"/>
      <c r="Y6" s="230"/>
      <c r="Z6" s="105"/>
      <c r="AA6" s="230"/>
      <c r="AB6" s="105"/>
    </row>
    <row r="7" spans="1:32" ht="54" customHeight="1" x14ac:dyDescent="0.25">
      <c r="A7" s="70"/>
      <c r="B7" s="70"/>
      <c r="C7" s="111"/>
      <c r="D7" s="111"/>
      <c r="E7" s="111"/>
      <c r="F7" s="111"/>
      <c r="G7" s="111"/>
      <c r="H7" s="106"/>
      <c r="I7" s="111"/>
      <c r="J7" s="106"/>
      <c r="K7" s="111"/>
      <c r="L7" s="105"/>
      <c r="M7" s="111"/>
      <c r="N7" s="111"/>
      <c r="O7" s="111"/>
      <c r="P7" s="105"/>
      <c r="Q7" s="111"/>
      <c r="R7" s="105"/>
      <c r="S7" s="111"/>
      <c r="T7" s="105"/>
      <c r="U7" s="111"/>
      <c r="V7" s="105"/>
      <c r="W7" s="105"/>
      <c r="X7" s="105"/>
      <c r="Y7" s="111"/>
      <c r="Z7" s="105"/>
      <c r="AA7" s="105"/>
      <c r="AB7" s="105"/>
      <c r="AC7" s="112" t="s">
        <v>98</v>
      </c>
      <c r="AD7" s="83"/>
      <c r="AE7" s="113" t="s">
        <v>99</v>
      </c>
    </row>
    <row r="8" spans="1:32" ht="19.5" customHeight="1" x14ac:dyDescent="0.25">
      <c r="A8" s="107" t="s">
        <v>89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spans="1:32" ht="17.25" customHeight="1" x14ac:dyDescent="0.3">
      <c r="A9" s="84" t="s">
        <v>20</v>
      </c>
      <c r="C9" s="219"/>
      <c r="D9" s="223"/>
      <c r="E9" s="219"/>
      <c r="F9" s="223"/>
      <c r="G9" s="219"/>
      <c r="H9" s="122"/>
      <c r="I9" s="219"/>
      <c r="J9" s="223"/>
      <c r="K9" s="219"/>
      <c r="L9" s="122"/>
      <c r="M9" s="219"/>
      <c r="N9" s="223"/>
      <c r="O9" s="219"/>
      <c r="P9" s="122"/>
      <c r="Q9" s="219"/>
      <c r="R9" s="122"/>
      <c r="S9" s="219"/>
      <c r="T9" s="122"/>
      <c r="U9" s="219"/>
      <c r="V9" s="122"/>
      <c r="W9" s="219"/>
      <c r="X9" s="122"/>
      <c r="Y9" s="219"/>
      <c r="Z9" s="122"/>
      <c r="AA9" s="219"/>
      <c r="AB9" s="122"/>
      <c r="AC9" s="219">
        <f>SUM(C9:K9)</f>
        <v>0</v>
      </c>
      <c r="AD9" s="172"/>
      <c r="AE9" s="219"/>
    </row>
    <row r="10" spans="1:32" ht="17.25" customHeight="1" x14ac:dyDescent="0.3">
      <c r="A10" s="84" t="s">
        <v>21</v>
      </c>
      <c r="B10" s="69"/>
      <c r="C10" s="118"/>
      <c r="D10" s="119"/>
      <c r="E10" s="118"/>
      <c r="F10" s="119"/>
      <c r="G10" s="118"/>
      <c r="H10" s="119"/>
      <c r="I10" s="118"/>
      <c r="J10" s="122"/>
      <c r="K10" s="118"/>
      <c r="L10" s="122"/>
      <c r="M10" s="118"/>
      <c r="N10" s="119"/>
      <c r="O10" s="118"/>
      <c r="P10" s="122"/>
      <c r="Q10" s="118"/>
      <c r="R10" s="122"/>
      <c r="S10" s="118"/>
      <c r="T10" s="122"/>
      <c r="U10" s="118"/>
      <c r="V10" s="122"/>
      <c r="W10" s="219"/>
      <c r="X10" s="122"/>
      <c r="Y10" s="118"/>
      <c r="Z10" s="122"/>
      <c r="AA10" s="219"/>
      <c r="AB10" s="122"/>
      <c r="AC10" s="219">
        <f>SUM(C10:K10)</f>
        <v>0</v>
      </c>
      <c r="AD10" s="119"/>
      <c r="AE10" s="173"/>
    </row>
    <row r="11" spans="1:32" ht="18" customHeight="1" x14ac:dyDescent="0.3">
      <c r="A11" s="84" t="s">
        <v>22</v>
      </c>
      <c r="B11" s="70"/>
      <c r="C11" s="118">
        <v>14697</v>
      </c>
      <c r="D11" s="119"/>
      <c r="E11" s="118">
        <v>10000</v>
      </c>
      <c r="F11" s="119"/>
      <c r="G11" s="118"/>
      <c r="H11" s="119"/>
      <c r="I11" s="118"/>
      <c r="J11" s="122"/>
      <c r="K11" s="118"/>
      <c r="L11" s="122"/>
      <c r="M11" s="118"/>
      <c r="N11" s="119"/>
      <c r="O11" s="118"/>
      <c r="P11" s="122"/>
      <c r="Q11" s="118"/>
      <c r="R11" s="122"/>
      <c r="S11" s="118"/>
      <c r="T11" s="122"/>
      <c r="U11" s="118"/>
      <c r="V11" s="122"/>
      <c r="W11" s="124"/>
      <c r="X11" s="122"/>
      <c r="Y11" s="190"/>
      <c r="Z11" s="122"/>
      <c r="AA11" s="219"/>
      <c r="AB11" s="122"/>
      <c r="AC11" s="219">
        <f>SUM(C11:Y11)</f>
        <v>24697</v>
      </c>
      <c r="AD11" s="119"/>
      <c r="AE11" s="219">
        <v>129231</v>
      </c>
    </row>
    <row r="12" spans="1:32" ht="18" customHeight="1" x14ac:dyDescent="0.3">
      <c r="A12" s="84" t="s">
        <v>131</v>
      </c>
      <c r="B12" s="70"/>
      <c r="C12" s="118"/>
      <c r="D12" s="119"/>
      <c r="E12" s="118"/>
      <c r="F12" s="119"/>
      <c r="G12" s="118"/>
      <c r="H12" s="119"/>
      <c r="I12" s="118"/>
      <c r="J12" s="122"/>
      <c r="K12" s="118"/>
      <c r="L12" s="122"/>
      <c r="M12" s="118"/>
      <c r="N12" s="119"/>
      <c r="O12" s="118"/>
      <c r="P12" s="122"/>
      <c r="Q12" s="118"/>
      <c r="R12" s="122"/>
      <c r="S12" s="118"/>
      <c r="T12" s="122"/>
      <c r="U12" s="118"/>
      <c r="V12" s="122"/>
      <c r="W12" s="219"/>
      <c r="X12" s="122"/>
      <c r="Y12" s="118"/>
      <c r="Z12" s="122"/>
      <c r="AA12" s="219"/>
      <c r="AB12" s="122"/>
      <c r="AC12" s="219">
        <f>SUM(C12:Y12)</f>
        <v>0</v>
      </c>
      <c r="AD12" s="119"/>
      <c r="AE12" s="173"/>
    </row>
    <row r="13" spans="1:32" ht="16.5" customHeight="1" x14ac:dyDescent="0.3">
      <c r="A13" s="84" t="s">
        <v>23</v>
      </c>
      <c r="B13" s="70"/>
      <c r="C13" s="118"/>
      <c r="D13" s="119"/>
      <c r="E13" s="118"/>
      <c r="F13" s="119"/>
      <c r="G13" s="118"/>
      <c r="H13" s="119"/>
      <c r="I13" s="118"/>
      <c r="J13" s="122"/>
      <c r="K13" s="118"/>
      <c r="L13" s="122"/>
      <c r="M13" s="118"/>
      <c r="N13" s="119"/>
      <c r="O13" s="118"/>
      <c r="P13" s="122"/>
      <c r="Q13" s="118"/>
      <c r="R13" s="122"/>
      <c r="S13" s="118"/>
      <c r="T13" s="122"/>
      <c r="U13" s="118"/>
      <c r="V13" s="122"/>
      <c r="W13" s="219"/>
      <c r="X13" s="122"/>
      <c r="Y13" s="118"/>
      <c r="Z13" s="122"/>
      <c r="AA13" s="219"/>
      <c r="AB13" s="122"/>
      <c r="AC13" s="219">
        <f>SUM(C13:K13)</f>
        <v>0</v>
      </c>
      <c r="AD13" s="119"/>
      <c r="AE13" s="173"/>
    </row>
    <row r="14" spans="1:32" ht="18" customHeight="1" x14ac:dyDescent="0.3">
      <c r="A14" s="84" t="s">
        <v>24</v>
      </c>
      <c r="B14" s="70"/>
      <c r="C14" s="118"/>
      <c r="D14" s="119"/>
      <c r="E14" s="118"/>
      <c r="F14" s="119"/>
      <c r="G14" s="118"/>
      <c r="H14" s="119"/>
      <c r="I14" s="118"/>
      <c r="J14" s="122"/>
      <c r="K14" s="118"/>
      <c r="L14" s="122"/>
      <c r="M14" s="118"/>
      <c r="N14" s="119"/>
      <c r="O14" s="118"/>
      <c r="P14" s="122"/>
      <c r="Q14" s="118"/>
      <c r="R14" s="122"/>
      <c r="S14" s="118"/>
      <c r="T14" s="122"/>
      <c r="U14" s="118"/>
      <c r="V14" s="122"/>
      <c r="W14" s="219"/>
      <c r="X14" s="122"/>
      <c r="Y14" s="118"/>
      <c r="Z14" s="122"/>
      <c r="AA14" s="219"/>
      <c r="AB14" s="122"/>
      <c r="AC14" s="219">
        <f>SUM(C14:K14)</f>
        <v>0</v>
      </c>
      <c r="AD14" s="119"/>
      <c r="AE14" s="173"/>
    </row>
    <row r="15" spans="1:32" ht="29.25" customHeight="1" x14ac:dyDescent="0.3">
      <c r="A15" s="84" t="s">
        <v>25</v>
      </c>
      <c r="B15" s="70"/>
      <c r="C15" s="118"/>
      <c r="D15" s="119"/>
      <c r="E15" s="118"/>
      <c r="F15" s="119"/>
      <c r="G15" s="118"/>
      <c r="H15" s="119"/>
      <c r="I15" s="118"/>
      <c r="J15" s="122"/>
      <c r="K15" s="118"/>
      <c r="L15" s="122"/>
      <c r="M15" s="118"/>
      <c r="N15" s="119"/>
      <c r="O15" s="118"/>
      <c r="P15" s="122"/>
      <c r="Q15" s="118"/>
      <c r="R15" s="122"/>
      <c r="S15" s="118"/>
      <c r="T15" s="122"/>
      <c r="U15" s="118"/>
      <c r="V15" s="122"/>
      <c r="W15" s="219"/>
      <c r="X15" s="122"/>
      <c r="Y15" s="118"/>
      <c r="Z15" s="122"/>
      <c r="AA15" s="219"/>
      <c r="AB15" s="122"/>
      <c r="AC15" s="219">
        <f>SUM(C15:K15)</f>
        <v>0</v>
      </c>
      <c r="AD15" s="119"/>
      <c r="AE15" s="173"/>
    </row>
    <row r="16" spans="1:32" ht="17.25" customHeight="1" x14ac:dyDescent="0.3">
      <c r="A16" s="84" t="s">
        <v>67</v>
      </c>
      <c r="C16" s="123"/>
      <c r="D16" s="157"/>
      <c r="E16" s="123"/>
      <c r="F16" s="157"/>
      <c r="G16" s="123"/>
      <c r="H16" s="157"/>
      <c r="I16" s="123"/>
      <c r="J16" s="157"/>
      <c r="K16" s="123"/>
      <c r="L16" s="157"/>
      <c r="M16" s="123"/>
      <c r="N16" s="157"/>
      <c r="O16" s="123"/>
      <c r="P16" s="157"/>
      <c r="Q16" s="123"/>
      <c r="R16" s="157"/>
      <c r="S16" s="123"/>
      <c r="T16" s="157"/>
      <c r="U16" s="123"/>
      <c r="V16" s="157"/>
      <c r="W16" s="219"/>
      <c r="X16" s="157"/>
      <c r="Y16" s="123"/>
      <c r="Z16" s="157"/>
      <c r="AA16" s="219"/>
      <c r="AB16" s="157"/>
      <c r="AC16" s="219">
        <f>SUM(C16:K16)</f>
        <v>0</v>
      </c>
      <c r="AD16" s="175"/>
      <c r="AE16" s="174"/>
    </row>
    <row r="17" spans="1:34" ht="17.25" customHeight="1" thickBot="1" x14ac:dyDescent="0.35">
      <c r="A17" s="84" t="s">
        <v>68</v>
      </c>
      <c r="C17" s="220"/>
      <c r="D17" s="157"/>
      <c r="E17" s="220"/>
      <c r="F17" s="157"/>
      <c r="G17" s="220"/>
      <c r="H17" s="157"/>
      <c r="I17" s="220"/>
      <c r="J17" s="157"/>
      <c r="K17" s="220"/>
      <c r="L17" s="157"/>
      <c r="M17" s="220"/>
      <c r="N17" s="157"/>
      <c r="O17" s="220"/>
      <c r="P17" s="157"/>
      <c r="Q17" s="220"/>
      <c r="R17" s="157"/>
      <c r="S17" s="220"/>
      <c r="T17" s="157"/>
      <c r="U17" s="220"/>
      <c r="V17" s="157"/>
      <c r="W17" s="219"/>
      <c r="X17" s="157"/>
      <c r="Y17" s="220"/>
      <c r="Z17" s="157"/>
      <c r="AA17" s="219"/>
      <c r="AB17" s="157"/>
      <c r="AC17" s="219">
        <f>SUM(C17:K17)</f>
        <v>0</v>
      </c>
      <c r="AD17" s="175"/>
      <c r="AE17" s="176"/>
    </row>
    <row r="18" spans="1:34" ht="18" customHeight="1" thickBot="1" x14ac:dyDescent="0.4">
      <c r="A18" s="108" t="s">
        <v>94</v>
      </c>
      <c r="B18" s="96"/>
      <c r="C18" s="221">
        <f>SUM(C9:C17)</f>
        <v>14697</v>
      </c>
      <c r="D18" s="222"/>
      <c r="E18" s="221">
        <f>SUM(E9:E17)</f>
        <v>10000</v>
      </c>
      <c r="F18" s="222"/>
      <c r="G18" s="221">
        <f>SUM(G9:G17)</f>
        <v>0</v>
      </c>
      <c r="H18" s="222"/>
      <c r="I18" s="221">
        <f>SUM(I9:I17)</f>
        <v>0</v>
      </c>
      <c r="J18" s="222"/>
      <c r="K18" s="221">
        <f>SUM(K9:K17)</f>
        <v>0</v>
      </c>
      <c r="L18" s="222"/>
      <c r="M18" s="221">
        <f>SUM(M9:M17)</f>
        <v>0</v>
      </c>
      <c r="N18" s="224"/>
      <c r="O18" s="221">
        <f>SUM(O9:O17)</f>
        <v>0</v>
      </c>
      <c r="P18" s="222"/>
      <c r="Q18" s="221">
        <f>SUM(Q9:Q17)</f>
        <v>0</v>
      </c>
      <c r="R18" s="222"/>
      <c r="S18" s="221">
        <f>SUM(S9:S17)</f>
        <v>0</v>
      </c>
      <c r="T18" s="222"/>
      <c r="U18" s="221">
        <f>SUM(U9:U17)</f>
        <v>0</v>
      </c>
      <c r="V18" s="222"/>
      <c r="W18" s="221">
        <f>SUM(W9:W17)</f>
        <v>0</v>
      </c>
      <c r="X18" s="222"/>
      <c r="Y18" s="221">
        <f>SUM(Y9:Y17)</f>
        <v>0</v>
      </c>
      <c r="Z18" s="222"/>
      <c r="AA18" s="221">
        <f>SUM(AA9:AA17)</f>
        <v>0</v>
      </c>
      <c r="AB18" s="222"/>
      <c r="AC18" s="221">
        <f>SUM(AC9:AC17)</f>
        <v>24697</v>
      </c>
      <c r="AD18" s="222"/>
      <c r="AE18" s="221">
        <f>SUM(AE9:AE17)</f>
        <v>129231</v>
      </c>
    </row>
    <row r="19" spans="1:34" ht="15.75" customHeight="1" x14ac:dyDescent="0.25">
      <c r="A19" s="95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216">
        <f>IF(AC18='R&amp;P Accounts'!D21,0,"cross ref error")</f>
        <v>0</v>
      </c>
      <c r="AD19" s="95"/>
    </row>
    <row r="20" spans="1:34" ht="29.25" customHeight="1" x14ac:dyDescent="0.3">
      <c r="A20" s="67" t="s">
        <v>90</v>
      </c>
      <c r="C20" s="1"/>
    </row>
    <row r="21" spans="1:34" ht="16.5" customHeight="1" x14ac:dyDescent="0.3">
      <c r="A21" s="84" t="s">
        <v>26</v>
      </c>
      <c r="C21" s="123"/>
      <c r="D21" s="157"/>
      <c r="E21" s="123"/>
      <c r="F21" s="157"/>
      <c r="G21" s="123"/>
      <c r="H21" s="157"/>
      <c r="I21" s="123"/>
      <c r="J21" s="157"/>
      <c r="K21" s="123"/>
      <c r="L21" s="157"/>
      <c r="M21" s="123"/>
      <c r="N21" s="157"/>
      <c r="O21" s="123"/>
      <c r="P21" s="157"/>
      <c r="Q21" s="123"/>
      <c r="R21" s="157"/>
      <c r="S21" s="123"/>
      <c r="T21" s="157"/>
      <c r="U21" s="123"/>
      <c r="V21" s="157"/>
      <c r="W21" s="157"/>
      <c r="X21" s="157"/>
      <c r="Y21" s="123"/>
      <c r="Z21" s="157"/>
      <c r="AA21" s="157"/>
      <c r="AB21" s="157"/>
      <c r="AC21" s="219">
        <f>SUM(C21:K21)</f>
        <v>0</v>
      </c>
      <c r="AD21" s="157"/>
      <c r="AE21" s="123"/>
    </row>
    <row r="22" spans="1:34" ht="17.25" customHeight="1" thickBot="1" x14ac:dyDescent="0.35">
      <c r="A22" s="84" t="s">
        <v>27</v>
      </c>
      <c r="C22" s="161"/>
      <c r="D22" s="157"/>
      <c r="E22" s="161"/>
      <c r="F22" s="157"/>
      <c r="G22" s="161"/>
      <c r="H22" s="157"/>
      <c r="I22" s="161"/>
      <c r="J22" s="157"/>
      <c r="K22" s="161"/>
      <c r="L22" s="157"/>
      <c r="M22" s="161"/>
      <c r="N22" s="157"/>
      <c r="O22" s="161"/>
      <c r="P22" s="157"/>
      <c r="Q22" s="161"/>
      <c r="R22" s="157"/>
      <c r="S22" s="161"/>
      <c r="T22" s="157"/>
      <c r="U22" s="161"/>
      <c r="V22" s="157"/>
      <c r="W22" s="157"/>
      <c r="X22" s="157"/>
      <c r="Y22" s="161"/>
      <c r="Z22" s="157"/>
      <c r="AA22" s="157"/>
      <c r="AB22" s="157"/>
      <c r="AC22" s="219">
        <f>SUM(C22:K22)</f>
        <v>0</v>
      </c>
      <c r="AD22" s="157"/>
      <c r="AE22" s="161"/>
    </row>
    <row r="23" spans="1:34" ht="18" customHeight="1" thickBot="1" x14ac:dyDescent="0.4">
      <c r="A23" s="108" t="s">
        <v>94</v>
      </c>
      <c r="C23" s="162">
        <f>SUM(C21:C22)</f>
        <v>0</v>
      </c>
      <c r="D23" s="157"/>
      <c r="E23" s="163">
        <f>SUM(E21:E22)</f>
        <v>0</v>
      </c>
      <c r="F23" s="157"/>
      <c r="G23" s="163">
        <f>SUM(G21:G22)</f>
        <v>0</v>
      </c>
      <c r="H23" s="157"/>
      <c r="I23" s="163">
        <f>SUM(I21:I22)</f>
        <v>0</v>
      </c>
      <c r="J23" s="157"/>
      <c r="K23" s="163">
        <f>SUM(K21:K22)</f>
        <v>0</v>
      </c>
      <c r="L23" s="157"/>
      <c r="M23" s="163">
        <f>SUM(M21:M22)</f>
        <v>0</v>
      </c>
      <c r="N23" s="225"/>
      <c r="O23" s="163">
        <f>SUM(O21:O22)</f>
        <v>0</v>
      </c>
      <c r="P23" s="157"/>
      <c r="Q23" s="163">
        <f>SUM(Q21:Q22)</f>
        <v>0</v>
      </c>
      <c r="R23" s="157"/>
      <c r="S23" s="163">
        <f>SUM(S21:S22)</f>
        <v>0</v>
      </c>
      <c r="T23" s="157"/>
      <c r="U23" s="163">
        <f>SUM(U21:U22)</f>
        <v>0</v>
      </c>
      <c r="V23" s="157"/>
      <c r="W23" s="163">
        <f>SUM(W21:W22)</f>
        <v>0</v>
      </c>
      <c r="X23" s="157"/>
      <c r="Y23" s="163">
        <f>SUM(Y21:Y22)</f>
        <v>0</v>
      </c>
      <c r="Z23" s="157"/>
      <c r="AA23" s="163">
        <f>SUM(AA21:AA22)</f>
        <v>0</v>
      </c>
      <c r="AB23" s="157"/>
      <c r="AC23" s="163">
        <f>SUM(AC21:AC22)</f>
        <v>0</v>
      </c>
      <c r="AD23" s="157"/>
      <c r="AE23" s="163">
        <f>SUM(AE21:AE22)</f>
        <v>0</v>
      </c>
    </row>
    <row r="24" spans="1:34" ht="5.25" customHeight="1" thickBot="1" x14ac:dyDescent="0.4">
      <c r="A24" s="108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</row>
    <row r="25" spans="1:34" ht="18" customHeight="1" thickBot="1" x14ac:dyDescent="0.4">
      <c r="A25" s="108" t="s">
        <v>95</v>
      </c>
      <c r="C25" s="163">
        <f>C18+C23</f>
        <v>14697</v>
      </c>
      <c r="D25" s="157"/>
      <c r="E25" s="163">
        <f>E18+E23</f>
        <v>10000</v>
      </c>
      <c r="F25" s="157"/>
      <c r="G25" s="163">
        <f>G18+G23</f>
        <v>0</v>
      </c>
      <c r="H25" s="157"/>
      <c r="I25" s="163">
        <f>I18+I23</f>
        <v>0</v>
      </c>
      <c r="J25" s="157"/>
      <c r="K25" s="163">
        <f>K18+K23</f>
        <v>0</v>
      </c>
      <c r="L25" s="157"/>
      <c r="M25" s="163">
        <f>M18+M23</f>
        <v>0</v>
      </c>
      <c r="N25" s="225"/>
      <c r="O25" s="163">
        <f>O18+O23</f>
        <v>0</v>
      </c>
      <c r="P25" s="157"/>
      <c r="Q25" s="163">
        <f>Q18+Q23</f>
        <v>0</v>
      </c>
      <c r="R25" s="157"/>
      <c r="S25" s="163">
        <f>S18+S23</f>
        <v>0</v>
      </c>
      <c r="T25" s="157"/>
      <c r="U25" s="163">
        <f>U18+U23</f>
        <v>0</v>
      </c>
      <c r="V25" s="157"/>
      <c r="W25" s="163">
        <f>W18+W23</f>
        <v>0</v>
      </c>
      <c r="X25" s="157"/>
      <c r="Y25" s="163">
        <f>Y18+Y23</f>
        <v>0</v>
      </c>
      <c r="Z25" s="157"/>
      <c r="AA25" s="221">
        <f>SUM(AA16:AA24)</f>
        <v>0</v>
      </c>
      <c r="AB25" s="157"/>
      <c r="AC25" s="163">
        <f>AC18+AC23</f>
        <v>24697</v>
      </c>
      <c r="AD25" s="157"/>
      <c r="AE25" s="163">
        <f>AE18+AE23</f>
        <v>129231</v>
      </c>
    </row>
    <row r="26" spans="1:34" ht="19.5" customHeight="1" x14ac:dyDescent="0.25">
      <c r="C26" s="1"/>
      <c r="AC26" s="215">
        <f>IF(AC25='R&amp;P Accounts'!D28,0,"cross ref error")</f>
        <v>0</v>
      </c>
    </row>
    <row r="27" spans="1:34" ht="19.5" customHeight="1" x14ac:dyDescent="0.25">
      <c r="C27" s="1"/>
    </row>
    <row r="28" spans="1:34" ht="19.5" customHeight="1" x14ac:dyDescent="0.25">
      <c r="A28" s="27" t="s">
        <v>91</v>
      </c>
      <c r="C28" s="1"/>
    </row>
    <row r="29" spans="1:34" ht="17.25" customHeight="1" x14ac:dyDescent="0.3">
      <c r="A29" s="85" t="s">
        <v>28</v>
      </c>
      <c r="C29" s="123"/>
      <c r="D29" s="157"/>
      <c r="E29" s="123"/>
      <c r="F29" s="157"/>
      <c r="G29" s="123"/>
      <c r="H29" s="157"/>
      <c r="I29" s="123"/>
      <c r="J29" s="157"/>
      <c r="K29" s="123"/>
      <c r="L29" s="157"/>
      <c r="M29" s="123"/>
      <c r="N29" s="157"/>
      <c r="O29" s="123"/>
      <c r="P29" s="157"/>
      <c r="Q29" s="123"/>
      <c r="R29" s="157"/>
      <c r="S29" s="123"/>
      <c r="T29" s="157"/>
      <c r="U29" s="123"/>
      <c r="V29" s="157"/>
      <c r="W29" s="123"/>
      <c r="X29" s="157"/>
      <c r="Y29" s="123"/>
      <c r="Z29" s="157"/>
      <c r="AA29" s="123"/>
      <c r="AB29" s="157"/>
      <c r="AC29" s="219">
        <f>SUM(C29:K29)</f>
        <v>0</v>
      </c>
      <c r="AD29" s="157"/>
      <c r="AE29" s="123"/>
    </row>
    <row r="30" spans="1:34" ht="16.5" customHeight="1" x14ac:dyDescent="0.3">
      <c r="A30" s="85" t="s">
        <v>109</v>
      </c>
      <c r="C30" s="123"/>
      <c r="D30" s="157"/>
      <c r="E30" s="123"/>
      <c r="F30" s="157"/>
      <c r="G30" s="123"/>
      <c r="H30" s="157"/>
      <c r="I30" s="123"/>
      <c r="J30" s="157"/>
      <c r="K30" s="123"/>
      <c r="L30" s="157"/>
      <c r="M30" s="123"/>
      <c r="N30" s="157"/>
      <c r="O30" s="123"/>
      <c r="P30" s="157"/>
      <c r="Q30" s="123"/>
      <c r="R30" s="157"/>
      <c r="S30" s="123"/>
      <c r="T30" s="157"/>
      <c r="U30" s="123"/>
      <c r="V30" s="157"/>
      <c r="W30" s="123"/>
      <c r="X30" s="157"/>
      <c r="Y30" s="123"/>
      <c r="Z30" s="157"/>
      <c r="AA30" s="123"/>
      <c r="AB30" s="157"/>
      <c r="AC30" s="219">
        <f t="shared" ref="AC30:AC39" si="0">SUM(C30:K30)</f>
        <v>0</v>
      </c>
      <c r="AD30" s="157"/>
      <c r="AE30" s="123"/>
    </row>
    <row r="31" spans="1:34" ht="17.25" customHeight="1" x14ac:dyDescent="0.3">
      <c r="A31" s="85" t="s">
        <v>29</v>
      </c>
      <c r="C31" s="159"/>
      <c r="D31" s="157"/>
      <c r="E31" s="159"/>
      <c r="F31" s="157"/>
      <c r="G31" s="159"/>
      <c r="H31" s="157"/>
      <c r="I31" s="159"/>
      <c r="J31" s="157"/>
      <c r="K31" s="159"/>
      <c r="L31" s="157"/>
      <c r="M31" s="159"/>
      <c r="N31" s="226"/>
      <c r="O31" s="159"/>
      <c r="P31" s="157"/>
      <c r="Q31" s="159"/>
      <c r="R31" s="157"/>
      <c r="S31" s="159"/>
      <c r="T31" s="157"/>
      <c r="U31" s="159"/>
      <c r="V31" s="157"/>
      <c r="W31" s="123"/>
      <c r="X31" s="157"/>
      <c r="Y31" s="159"/>
      <c r="Z31" s="157"/>
      <c r="AA31" s="123"/>
      <c r="AB31" s="157"/>
      <c r="AC31" s="219">
        <f t="shared" si="0"/>
        <v>0</v>
      </c>
      <c r="AD31" s="157"/>
      <c r="AE31" s="159"/>
    </row>
    <row r="32" spans="1:34" ht="17.25" customHeight="1" x14ac:dyDescent="0.3">
      <c r="A32" s="85" t="s">
        <v>30</v>
      </c>
      <c r="C32" s="159">
        <v>12907</v>
      </c>
      <c r="D32" s="157"/>
      <c r="E32" s="232">
        <v>10000</v>
      </c>
      <c r="F32" s="157"/>
      <c r="G32" s="159"/>
      <c r="H32" s="157"/>
      <c r="I32" s="159"/>
      <c r="J32" s="157"/>
      <c r="K32" s="159"/>
      <c r="L32" s="157"/>
      <c r="M32" s="159"/>
      <c r="N32" s="226"/>
      <c r="O32" s="159"/>
      <c r="P32" s="157"/>
      <c r="Q32" s="159"/>
      <c r="R32" s="157"/>
      <c r="S32" s="159"/>
      <c r="T32" s="157"/>
      <c r="U32" s="159"/>
      <c r="V32" s="157"/>
      <c r="W32" s="123"/>
      <c r="X32" s="157"/>
      <c r="Y32" s="159"/>
      <c r="Z32" s="157"/>
      <c r="AA32" s="123"/>
      <c r="AB32" s="157"/>
      <c r="AC32" s="219">
        <f t="shared" si="0"/>
        <v>22907</v>
      </c>
      <c r="AD32" s="157"/>
      <c r="AE32" s="159">
        <v>123868</v>
      </c>
      <c r="AH32" s="233">
        <f>73742-AC32</f>
        <v>50835</v>
      </c>
    </row>
    <row r="33" spans="1:31" ht="17.25" customHeight="1" x14ac:dyDescent="0.3">
      <c r="A33" s="85" t="s">
        <v>31</v>
      </c>
      <c r="C33" s="159"/>
      <c r="D33" s="157"/>
      <c r="E33" s="159"/>
      <c r="F33" s="157"/>
      <c r="G33" s="159"/>
      <c r="H33" s="157"/>
      <c r="I33" s="159"/>
      <c r="J33" s="157"/>
      <c r="K33" s="159"/>
      <c r="L33" s="157"/>
      <c r="M33" s="159"/>
      <c r="N33" s="226"/>
      <c r="O33" s="159"/>
      <c r="P33" s="157"/>
      <c r="Q33" s="159"/>
      <c r="R33" s="157"/>
      <c r="S33" s="159"/>
      <c r="T33" s="157"/>
      <c r="U33" s="159"/>
      <c r="V33" s="157"/>
      <c r="W33" s="123"/>
      <c r="X33" s="157"/>
      <c r="Y33" s="159"/>
      <c r="Z33" s="157"/>
      <c r="AA33" s="123"/>
      <c r="AB33" s="157"/>
      <c r="AC33" s="219">
        <f t="shared" si="0"/>
        <v>0</v>
      </c>
      <c r="AD33" s="157"/>
      <c r="AE33" s="159"/>
    </row>
    <row r="34" spans="1:31" ht="17.25" customHeight="1" x14ac:dyDescent="0.3">
      <c r="A34" s="85" t="s">
        <v>32</v>
      </c>
      <c r="C34" s="159"/>
      <c r="D34" s="157"/>
      <c r="E34" s="159"/>
      <c r="F34" s="157"/>
      <c r="G34" s="159"/>
      <c r="H34" s="157"/>
      <c r="I34" s="159"/>
      <c r="J34" s="157"/>
      <c r="K34" s="159"/>
      <c r="L34" s="157"/>
      <c r="M34" s="159"/>
      <c r="N34" s="226"/>
      <c r="O34" s="159"/>
      <c r="P34" s="157"/>
      <c r="Q34" s="159"/>
      <c r="R34" s="157"/>
      <c r="S34" s="159"/>
      <c r="T34" s="157"/>
      <c r="U34" s="159"/>
      <c r="V34" s="157"/>
      <c r="W34" s="123"/>
      <c r="X34" s="157"/>
      <c r="Y34" s="159"/>
      <c r="Z34" s="157"/>
      <c r="AA34" s="123"/>
      <c r="AB34" s="157"/>
      <c r="AC34" s="219">
        <f t="shared" si="0"/>
        <v>0</v>
      </c>
      <c r="AD34" s="157"/>
      <c r="AE34" s="159"/>
    </row>
    <row r="35" spans="1:31" ht="17.25" customHeight="1" x14ac:dyDescent="0.3">
      <c r="A35" s="86" t="s">
        <v>33</v>
      </c>
      <c r="C35" s="159"/>
      <c r="D35" s="157"/>
      <c r="E35" s="159"/>
      <c r="F35" s="157"/>
      <c r="G35" s="159"/>
      <c r="H35" s="157"/>
      <c r="I35" s="159"/>
      <c r="J35" s="157"/>
      <c r="K35" s="159"/>
      <c r="L35" s="157"/>
      <c r="M35" s="159"/>
      <c r="N35" s="226"/>
      <c r="O35" s="159"/>
      <c r="P35" s="157"/>
      <c r="Q35" s="159"/>
      <c r="R35" s="157"/>
      <c r="S35" s="159"/>
      <c r="T35" s="157"/>
      <c r="U35" s="159"/>
      <c r="V35" s="157"/>
      <c r="W35" s="123"/>
      <c r="X35" s="157"/>
      <c r="Y35" s="159"/>
      <c r="Z35" s="157"/>
      <c r="AA35" s="123"/>
      <c r="AB35" s="157"/>
      <c r="AC35" s="219">
        <f t="shared" si="0"/>
        <v>0</v>
      </c>
      <c r="AD35" s="157"/>
      <c r="AE35" s="159"/>
    </row>
    <row r="36" spans="1:31" ht="17.25" customHeight="1" x14ac:dyDescent="0.3">
      <c r="A36" s="86" t="s">
        <v>34</v>
      </c>
      <c r="C36" s="159"/>
      <c r="D36" s="157"/>
      <c r="E36" s="159"/>
      <c r="F36" s="157"/>
      <c r="G36" s="159"/>
      <c r="H36" s="157"/>
      <c r="I36" s="159"/>
      <c r="J36" s="157"/>
      <c r="K36" s="159"/>
      <c r="L36" s="157"/>
      <c r="M36" s="159"/>
      <c r="N36" s="226"/>
      <c r="O36" s="159"/>
      <c r="P36" s="157"/>
      <c r="Q36" s="159"/>
      <c r="R36" s="157"/>
      <c r="S36" s="159"/>
      <c r="T36" s="157"/>
      <c r="U36" s="159"/>
      <c r="V36" s="157"/>
      <c r="W36" s="123"/>
      <c r="X36" s="157"/>
      <c r="Y36" s="159"/>
      <c r="Z36" s="157"/>
      <c r="AA36" s="123"/>
      <c r="AB36" s="157"/>
      <c r="AC36" s="219">
        <f t="shared" si="0"/>
        <v>0</v>
      </c>
      <c r="AD36" s="157"/>
      <c r="AE36" s="159"/>
    </row>
    <row r="37" spans="1:31" ht="17.25" customHeight="1" x14ac:dyDescent="0.3">
      <c r="A37" s="86" t="s">
        <v>35</v>
      </c>
      <c r="C37" s="159"/>
      <c r="D37" s="157"/>
      <c r="E37" s="159"/>
      <c r="F37" s="157"/>
      <c r="G37" s="159"/>
      <c r="H37" s="157"/>
      <c r="I37" s="159"/>
      <c r="J37" s="157"/>
      <c r="K37" s="159"/>
      <c r="L37" s="157"/>
      <c r="M37" s="159"/>
      <c r="N37" s="226"/>
      <c r="O37" s="159"/>
      <c r="P37" s="157"/>
      <c r="Q37" s="159"/>
      <c r="R37" s="157"/>
      <c r="S37" s="159"/>
      <c r="T37" s="157"/>
      <c r="U37" s="159"/>
      <c r="V37" s="157"/>
      <c r="W37" s="123"/>
      <c r="X37" s="157"/>
      <c r="Y37" s="159"/>
      <c r="Z37" s="157"/>
      <c r="AA37" s="123"/>
      <c r="AB37" s="157"/>
      <c r="AC37" s="219">
        <f t="shared" si="0"/>
        <v>0</v>
      </c>
      <c r="AD37" s="157"/>
      <c r="AE37" s="159"/>
    </row>
    <row r="38" spans="1:31" ht="17.25" customHeight="1" x14ac:dyDescent="0.3">
      <c r="A38" s="85" t="s">
        <v>134</v>
      </c>
      <c r="C38" s="159"/>
      <c r="D38" s="157"/>
      <c r="E38" s="159"/>
      <c r="F38" s="157"/>
      <c r="G38" s="159"/>
      <c r="H38" s="157"/>
      <c r="I38" s="159"/>
      <c r="J38" s="157"/>
      <c r="K38" s="159"/>
      <c r="L38" s="157"/>
      <c r="M38" s="159"/>
      <c r="N38" s="226"/>
      <c r="O38" s="159"/>
      <c r="P38" s="157"/>
      <c r="Q38" s="159"/>
      <c r="R38" s="157"/>
      <c r="S38" s="159"/>
      <c r="T38" s="157"/>
      <c r="U38" s="159"/>
      <c r="V38" s="157"/>
      <c r="W38" s="123"/>
      <c r="X38" s="157"/>
      <c r="Y38" s="159"/>
      <c r="Z38" s="157"/>
      <c r="AA38" s="123"/>
      <c r="AB38" s="157"/>
      <c r="AC38" s="219">
        <f t="shared" si="0"/>
        <v>0</v>
      </c>
      <c r="AD38" s="157"/>
      <c r="AE38" s="159"/>
    </row>
    <row r="39" spans="1:31" ht="17.25" customHeight="1" thickBot="1" x14ac:dyDescent="0.35">
      <c r="A39" s="109"/>
      <c r="C39" s="159"/>
      <c r="D39" s="157"/>
      <c r="E39" s="159"/>
      <c r="F39" s="157"/>
      <c r="G39" s="159"/>
      <c r="H39" s="157"/>
      <c r="J39" s="157"/>
      <c r="K39" s="159"/>
      <c r="L39" s="157"/>
      <c r="M39" s="159"/>
      <c r="N39" s="226"/>
      <c r="O39" s="159"/>
      <c r="P39" s="157"/>
      <c r="Q39" s="159"/>
      <c r="R39" s="157"/>
      <c r="S39" s="159"/>
      <c r="T39" s="157"/>
      <c r="U39" s="159"/>
      <c r="V39" s="157"/>
      <c r="W39" s="123"/>
      <c r="X39" s="157"/>
      <c r="Y39" s="159"/>
      <c r="Z39" s="157"/>
      <c r="AA39" s="123"/>
      <c r="AB39" s="157"/>
      <c r="AC39" s="219">
        <f t="shared" si="0"/>
        <v>0</v>
      </c>
      <c r="AD39" s="157"/>
      <c r="AE39" s="159"/>
    </row>
    <row r="40" spans="1:31" ht="17.25" customHeight="1" thickBot="1" x14ac:dyDescent="0.35">
      <c r="A40" s="13" t="s">
        <v>94</v>
      </c>
      <c r="C40" s="160">
        <f>SUM(C29:C39)</f>
        <v>12907</v>
      </c>
      <c r="D40" s="157"/>
      <c r="E40" s="156">
        <f>SUM(E29:E39)</f>
        <v>10000</v>
      </c>
      <c r="F40" s="157"/>
      <c r="G40" s="156">
        <f>SUM(G29:G39)</f>
        <v>0</v>
      </c>
      <c r="H40" s="157"/>
      <c r="I40" s="156">
        <f>SUM(I29:I38)</f>
        <v>0</v>
      </c>
      <c r="J40" s="157"/>
      <c r="K40" s="156">
        <f>SUM(K29:K39)</f>
        <v>0</v>
      </c>
      <c r="L40" s="157"/>
      <c r="M40" s="156">
        <f>SUM(M29:M39)</f>
        <v>0</v>
      </c>
      <c r="N40" s="227"/>
      <c r="O40" s="156">
        <f>SUM(O29:O39)</f>
        <v>0</v>
      </c>
      <c r="P40" s="157"/>
      <c r="Q40" s="156">
        <f>SUM(Q29:Q39)</f>
        <v>0</v>
      </c>
      <c r="R40" s="157"/>
      <c r="S40" s="156">
        <f>SUM(S29:S39)</f>
        <v>0</v>
      </c>
      <c r="T40" s="157"/>
      <c r="U40" s="156">
        <f>SUM(U29:U39)</f>
        <v>0</v>
      </c>
      <c r="V40" s="157"/>
      <c r="W40" s="156">
        <f>SUM(W29:W39)</f>
        <v>0</v>
      </c>
      <c r="X40" s="157"/>
      <c r="Y40" s="156">
        <f>SUM(Y29:Y39)</f>
        <v>0</v>
      </c>
      <c r="Z40" s="157"/>
      <c r="AA40" s="156">
        <f>SUM(AA29:AA39)</f>
        <v>0</v>
      </c>
      <c r="AB40" s="157"/>
      <c r="AC40" s="156">
        <f>SUM(AC29:AC39)</f>
        <v>22907</v>
      </c>
      <c r="AD40" s="157"/>
      <c r="AE40" s="156">
        <f>SUM(AE29:AE39)</f>
        <v>123868</v>
      </c>
    </row>
    <row r="41" spans="1:31" x14ac:dyDescent="0.25">
      <c r="AC41" s="215"/>
    </row>
    <row r="42" spans="1:31" ht="28" x14ac:dyDescent="0.3">
      <c r="A42" s="67" t="s">
        <v>92</v>
      </c>
    </row>
    <row r="43" spans="1:31" ht="17.25" customHeight="1" x14ac:dyDescent="0.3">
      <c r="A43" s="85" t="s">
        <v>36</v>
      </c>
      <c r="C43" s="159"/>
      <c r="D43" s="157"/>
      <c r="E43" s="159"/>
      <c r="F43" s="157"/>
      <c r="G43" s="159"/>
      <c r="H43" s="157"/>
      <c r="I43" s="159"/>
      <c r="J43" s="157"/>
      <c r="K43" s="159"/>
      <c r="L43" s="157"/>
      <c r="M43" s="159"/>
      <c r="N43" s="226"/>
      <c r="O43" s="159"/>
      <c r="P43" s="157"/>
      <c r="Q43" s="159"/>
      <c r="R43" s="157"/>
      <c r="S43" s="159"/>
      <c r="T43" s="157"/>
      <c r="U43" s="159"/>
      <c r="V43" s="157"/>
      <c r="W43" s="159"/>
      <c r="X43" s="157"/>
      <c r="Y43" s="159"/>
      <c r="Z43" s="157"/>
      <c r="AA43" s="157"/>
      <c r="AB43" s="157"/>
      <c r="AC43" s="219">
        <f>SUM(C43:K43)</f>
        <v>0</v>
      </c>
      <c r="AD43" s="157"/>
      <c r="AE43" s="159"/>
    </row>
    <row r="44" spans="1:31" ht="17.25" customHeight="1" thickBot="1" x14ac:dyDescent="0.35">
      <c r="A44" s="85" t="s">
        <v>37</v>
      </c>
      <c r="C44" s="159"/>
      <c r="D44" s="157"/>
      <c r="E44" s="159"/>
      <c r="F44" s="157"/>
      <c r="G44" s="159"/>
      <c r="H44" s="157"/>
      <c r="I44" s="159"/>
      <c r="J44" s="157"/>
      <c r="K44" s="159"/>
      <c r="L44" s="157"/>
      <c r="M44" s="159"/>
      <c r="N44" s="226"/>
      <c r="O44" s="159"/>
      <c r="P44" s="157"/>
      <c r="Q44" s="159"/>
      <c r="R44" s="157"/>
      <c r="S44" s="159"/>
      <c r="T44" s="157"/>
      <c r="U44" s="159"/>
      <c r="V44" s="157"/>
      <c r="W44" s="159"/>
      <c r="X44" s="157"/>
      <c r="Y44" s="159"/>
      <c r="Z44" s="157"/>
      <c r="AA44" s="157"/>
      <c r="AB44" s="157"/>
      <c r="AC44" s="219">
        <f>SUM(C44:K44)</f>
        <v>0</v>
      </c>
      <c r="AD44" s="157"/>
      <c r="AE44" s="159"/>
    </row>
    <row r="45" spans="1:31" ht="17.25" customHeight="1" thickBot="1" x14ac:dyDescent="0.35">
      <c r="A45" s="13" t="s">
        <v>93</v>
      </c>
      <c r="C45" s="160">
        <f>C43+C44</f>
        <v>0</v>
      </c>
      <c r="D45" s="157"/>
      <c r="E45" s="156">
        <f>E43+E44</f>
        <v>0</v>
      </c>
      <c r="F45" s="157"/>
      <c r="G45" s="156">
        <f>G43+G44</f>
        <v>0</v>
      </c>
      <c r="H45" s="157"/>
      <c r="I45" s="156">
        <f>I43+I44</f>
        <v>0</v>
      </c>
      <c r="J45" s="157"/>
      <c r="K45" s="156">
        <f>K43+K44</f>
        <v>0</v>
      </c>
      <c r="L45" s="157"/>
      <c r="M45" s="156">
        <f>M43+M44</f>
        <v>0</v>
      </c>
      <c r="N45" s="227"/>
      <c r="O45" s="156">
        <f>O43+O44</f>
        <v>0</v>
      </c>
      <c r="P45" s="157"/>
      <c r="Q45" s="156">
        <f>Q43+Q44</f>
        <v>0</v>
      </c>
      <c r="R45" s="157"/>
      <c r="S45" s="156">
        <f>S43+S44</f>
        <v>0</v>
      </c>
      <c r="T45" s="157"/>
      <c r="U45" s="156">
        <f>U43+U44</f>
        <v>0</v>
      </c>
      <c r="V45" s="157"/>
      <c r="W45" s="156">
        <f>W43+W44</f>
        <v>0</v>
      </c>
      <c r="X45" s="157"/>
      <c r="Y45" s="156">
        <f>Y43+Y44</f>
        <v>0</v>
      </c>
      <c r="Z45" s="157"/>
      <c r="AA45" s="156">
        <f>AA43+AA44</f>
        <v>0</v>
      </c>
      <c r="AB45" s="157"/>
      <c r="AC45" s="156">
        <f>AC43+AC44</f>
        <v>0</v>
      </c>
      <c r="AD45" s="157"/>
      <c r="AE45" s="156">
        <f>AE43+AE44</f>
        <v>0</v>
      </c>
    </row>
    <row r="46" spans="1:31" ht="13" thickBot="1" x14ac:dyDescent="0.3">
      <c r="AC46" s="215">
        <f>IF(AC45='R&amp;P Accounts'!D47,0,"cross ref error")</f>
        <v>0</v>
      </c>
    </row>
    <row r="47" spans="1:31" ht="17.25" customHeight="1" thickBot="1" x14ac:dyDescent="0.35">
      <c r="A47" s="110" t="s">
        <v>12</v>
      </c>
      <c r="C47" s="156">
        <f>+C45+C40</f>
        <v>12907</v>
      </c>
      <c r="D47" s="157"/>
      <c r="E47" s="156">
        <f>+E45+E40</f>
        <v>10000</v>
      </c>
      <c r="F47" s="157"/>
      <c r="G47" s="156">
        <f>+G45+G40</f>
        <v>0</v>
      </c>
      <c r="H47" s="157"/>
      <c r="I47" s="156">
        <f>+I45+I40</f>
        <v>0</v>
      </c>
      <c r="J47" s="157"/>
      <c r="K47" s="156">
        <f>+K45+K40</f>
        <v>0</v>
      </c>
      <c r="L47" s="157"/>
      <c r="M47" s="156">
        <f>+M45+M40</f>
        <v>0</v>
      </c>
      <c r="N47" s="227"/>
      <c r="O47" s="156">
        <f>+O45+O40</f>
        <v>0</v>
      </c>
      <c r="P47" s="157"/>
      <c r="Q47" s="156">
        <f>+Q45+Q40</f>
        <v>0</v>
      </c>
      <c r="R47" s="157"/>
      <c r="S47" s="156">
        <f>+S45+S40</f>
        <v>0</v>
      </c>
      <c r="T47" s="157"/>
      <c r="U47" s="156">
        <f>+U45+U40</f>
        <v>0</v>
      </c>
      <c r="V47" s="157"/>
      <c r="W47" s="156">
        <f>+W45+W40</f>
        <v>0</v>
      </c>
      <c r="X47" s="157"/>
      <c r="Y47" s="156">
        <f>+Y45+Y40</f>
        <v>0</v>
      </c>
      <c r="Z47" s="157"/>
      <c r="AA47" s="156">
        <f>+AA45+AA40</f>
        <v>0</v>
      </c>
      <c r="AB47" s="157"/>
      <c r="AC47" s="156">
        <f>+AC45+AC40</f>
        <v>22907</v>
      </c>
      <c r="AD47" s="157"/>
      <c r="AE47" s="156">
        <f>+AE45+AE40</f>
        <v>123868</v>
      </c>
    </row>
    <row r="48" spans="1:31" ht="13" thickBot="1" x14ac:dyDescent="0.3">
      <c r="AC48" s="215"/>
    </row>
    <row r="49" spans="1:31" ht="17.25" customHeight="1" thickBot="1" x14ac:dyDescent="0.35">
      <c r="A49" s="40" t="s">
        <v>100</v>
      </c>
      <c r="C49" s="154">
        <f>+C25-C47</f>
        <v>1790</v>
      </c>
      <c r="D49" s="155"/>
      <c r="E49" s="154">
        <f>+E25-E47</f>
        <v>0</v>
      </c>
      <c r="F49" s="155"/>
      <c r="G49" s="154">
        <f>+G25-G47</f>
        <v>0</v>
      </c>
      <c r="H49" s="155"/>
      <c r="I49" s="154">
        <f>+I25-I47</f>
        <v>0</v>
      </c>
      <c r="J49" s="155"/>
      <c r="K49" s="154">
        <f>+K25-K47</f>
        <v>0</v>
      </c>
      <c r="L49" s="155"/>
      <c r="M49" s="154">
        <f>+M25-M47</f>
        <v>0</v>
      </c>
      <c r="N49" s="228"/>
      <c r="O49" s="154">
        <f>+O25-O47</f>
        <v>0</v>
      </c>
      <c r="P49" s="155"/>
      <c r="Q49" s="154">
        <f>+Q25-Q47</f>
        <v>0</v>
      </c>
      <c r="R49" s="155"/>
      <c r="S49" s="154">
        <f>+S25-S47</f>
        <v>0</v>
      </c>
      <c r="T49" s="155"/>
      <c r="U49" s="154">
        <f>+U25-U47</f>
        <v>0</v>
      </c>
      <c r="V49" s="155"/>
      <c r="W49" s="154">
        <f>+W25-W47</f>
        <v>0</v>
      </c>
      <c r="X49" s="155"/>
      <c r="Y49" s="154">
        <f>+Y25-Y47</f>
        <v>0</v>
      </c>
      <c r="Z49" s="155"/>
      <c r="AA49" s="154">
        <f>+AA25-AA47</f>
        <v>0</v>
      </c>
      <c r="AB49" s="155"/>
      <c r="AC49" s="154">
        <f>+AC25-AC47</f>
        <v>1790</v>
      </c>
      <c r="AD49" s="155"/>
      <c r="AE49" s="154">
        <f>+AE25-AE47</f>
        <v>5363</v>
      </c>
    </row>
    <row r="50" spans="1:31" ht="14.25" customHeight="1" x14ac:dyDescent="0.3">
      <c r="A50" s="40"/>
      <c r="C50" s="217"/>
      <c r="D50" s="155"/>
      <c r="E50" s="217"/>
      <c r="F50" s="155"/>
      <c r="G50" s="217"/>
      <c r="H50" s="155"/>
      <c r="I50" s="217"/>
      <c r="J50" s="155"/>
      <c r="K50" s="217"/>
      <c r="L50" s="155"/>
      <c r="M50" s="217"/>
      <c r="N50" s="217"/>
      <c r="O50" s="217"/>
      <c r="P50" s="155"/>
      <c r="Q50" s="217"/>
      <c r="R50" s="155"/>
      <c r="S50" s="217"/>
      <c r="T50" s="155"/>
      <c r="U50" s="217"/>
      <c r="V50" s="155"/>
      <c r="W50" s="217"/>
      <c r="X50" s="155"/>
      <c r="Y50" s="217"/>
      <c r="Z50" s="155"/>
      <c r="AA50" s="155"/>
      <c r="AB50" s="155"/>
      <c r="AC50" s="217"/>
      <c r="AD50" s="155"/>
      <c r="AE50" s="217"/>
    </row>
    <row r="51" spans="1:31" ht="14.25" customHeight="1" thickBot="1" x14ac:dyDescent="0.35">
      <c r="A51" s="11"/>
      <c r="C51" s="177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</row>
    <row r="52" spans="1:31" ht="17.25" customHeight="1" thickBot="1" x14ac:dyDescent="0.35">
      <c r="A52" s="13" t="s">
        <v>41</v>
      </c>
      <c r="C52" s="154">
        <f>C49</f>
        <v>1790</v>
      </c>
      <c r="D52" s="154">
        <f t="shared" ref="D52:AA52" si="1">D49</f>
        <v>0</v>
      </c>
      <c r="E52" s="154">
        <f t="shared" si="1"/>
        <v>0</v>
      </c>
      <c r="F52" s="154">
        <f t="shared" si="1"/>
        <v>0</v>
      </c>
      <c r="G52" s="154">
        <f t="shared" si="1"/>
        <v>0</v>
      </c>
      <c r="H52" s="154">
        <f t="shared" si="1"/>
        <v>0</v>
      </c>
      <c r="I52" s="154">
        <f t="shared" si="1"/>
        <v>0</v>
      </c>
      <c r="J52" s="154">
        <f t="shared" si="1"/>
        <v>0</v>
      </c>
      <c r="K52" s="154">
        <f t="shared" si="1"/>
        <v>0</v>
      </c>
      <c r="L52" s="154">
        <f t="shared" si="1"/>
        <v>0</v>
      </c>
      <c r="M52" s="154">
        <f t="shared" si="1"/>
        <v>0</v>
      </c>
      <c r="N52" s="154">
        <f t="shared" si="1"/>
        <v>0</v>
      </c>
      <c r="O52" s="154">
        <f t="shared" si="1"/>
        <v>0</v>
      </c>
      <c r="P52" s="154">
        <f t="shared" si="1"/>
        <v>0</v>
      </c>
      <c r="Q52" s="154">
        <f t="shared" si="1"/>
        <v>0</v>
      </c>
      <c r="R52" s="154">
        <f t="shared" si="1"/>
        <v>0</v>
      </c>
      <c r="S52" s="154">
        <f t="shared" si="1"/>
        <v>0</v>
      </c>
      <c r="T52" s="154">
        <f t="shared" si="1"/>
        <v>0</v>
      </c>
      <c r="U52" s="154">
        <f t="shared" si="1"/>
        <v>0</v>
      </c>
      <c r="V52" s="154">
        <f t="shared" si="1"/>
        <v>0</v>
      </c>
      <c r="W52" s="154">
        <f t="shared" si="1"/>
        <v>0</v>
      </c>
      <c r="X52" s="154">
        <f t="shared" si="1"/>
        <v>0</v>
      </c>
      <c r="Y52" s="154">
        <f t="shared" si="1"/>
        <v>0</v>
      </c>
      <c r="Z52" s="154">
        <f t="shared" si="1"/>
        <v>0</v>
      </c>
      <c r="AA52" s="154">
        <f t="shared" si="1"/>
        <v>0</v>
      </c>
      <c r="AB52" s="155"/>
      <c r="AC52" s="154">
        <f>AC49</f>
        <v>1790</v>
      </c>
      <c r="AD52" s="155"/>
      <c r="AE52" s="154">
        <f>AE49</f>
        <v>5363</v>
      </c>
    </row>
    <row r="53" spans="1:31" ht="17.25" customHeight="1" x14ac:dyDescent="0.25">
      <c r="A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</row>
    <row r="54" spans="1:31" ht="17.25" customHeight="1" x14ac:dyDescent="0.25">
      <c r="A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</row>
    <row r="55" spans="1:31" ht="17.25" customHeight="1" x14ac:dyDescent="0.25">
      <c r="A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</row>
    <row r="56" spans="1:31" x14ac:dyDescent="0.25">
      <c r="AC56" s="215"/>
    </row>
    <row r="58" spans="1:31" ht="15.5" x14ac:dyDescent="0.35">
      <c r="A58" s="179"/>
    </row>
    <row r="59" spans="1:31" x14ac:dyDescent="0.25">
      <c r="A59" s="359"/>
      <c r="B59" s="360"/>
      <c r="C59" s="360"/>
      <c r="D59" s="360"/>
      <c r="E59" s="360"/>
      <c r="F59" s="360"/>
      <c r="G59" s="360"/>
      <c r="H59" s="360"/>
      <c r="I59" s="360"/>
      <c r="J59" s="360"/>
      <c r="K59" s="360"/>
      <c r="L59" s="360"/>
      <c r="M59" s="360"/>
      <c r="N59" s="360"/>
      <c r="O59" s="360"/>
      <c r="P59" s="360"/>
      <c r="Q59" s="360"/>
      <c r="R59" s="360"/>
      <c r="S59" s="360"/>
      <c r="T59" s="360"/>
      <c r="U59" s="360"/>
      <c r="V59" s="360"/>
      <c r="W59" s="360"/>
      <c r="X59" s="360"/>
      <c r="Y59" s="360"/>
      <c r="Z59" s="360"/>
      <c r="AA59" s="360"/>
      <c r="AB59" s="360"/>
      <c r="AC59" s="360"/>
      <c r="AD59" s="360"/>
      <c r="AE59" s="361"/>
    </row>
    <row r="60" spans="1:31" x14ac:dyDescent="0.25">
      <c r="A60" s="362"/>
      <c r="B60" s="363"/>
      <c r="C60" s="363"/>
      <c r="D60" s="363"/>
      <c r="E60" s="363"/>
      <c r="F60" s="363"/>
      <c r="G60" s="363"/>
      <c r="H60" s="363"/>
      <c r="I60" s="36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3"/>
      <c r="AC60" s="363"/>
      <c r="AD60" s="363"/>
      <c r="AE60" s="364"/>
    </row>
    <row r="61" spans="1:31" x14ac:dyDescent="0.25">
      <c r="A61" s="362"/>
      <c r="B61" s="363"/>
      <c r="C61" s="363"/>
      <c r="D61" s="363"/>
      <c r="E61" s="363"/>
      <c r="F61" s="363"/>
      <c r="G61" s="363"/>
      <c r="H61" s="363"/>
      <c r="I61" s="363"/>
      <c r="J61" s="363"/>
      <c r="K61" s="363"/>
      <c r="L61" s="363"/>
      <c r="M61" s="363"/>
      <c r="N61" s="363"/>
      <c r="O61" s="363"/>
      <c r="P61" s="363"/>
      <c r="Q61" s="363"/>
      <c r="R61" s="363"/>
      <c r="S61" s="363"/>
      <c r="T61" s="363"/>
      <c r="U61" s="363"/>
      <c r="V61" s="363"/>
      <c r="W61" s="363"/>
      <c r="X61" s="363"/>
      <c r="Y61" s="363"/>
      <c r="Z61" s="363"/>
      <c r="AA61" s="363"/>
      <c r="AB61" s="363"/>
      <c r="AC61" s="363"/>
      <c r="AD61" s="363"/>
      <c r="AE61" s="364"/>
    </row>
    <row r="62" spans="1:31" x14ac:dyDescent="0.25">
      <c r="A62" s="362"/>
      <c r="B62" s="363"/>
      <c r="C62" s="363"/>
      <c r="D62" s="363"/>
      <c r="E62" s="363"/>
      <c r="F62" s="363"/>
      <c r="G62" s="363"/>
      <c r="H62" s="363"/>
      <c r="I62" s="363"/>
      <c r="J62" s="363"/>
      <c r="K62" s="363"/>
      <c r="L62" s="363"/>
      <c r="M62" s="363"/>
      <c r="N62" s="363"/>
      <c r="O62" s="363"/>
      <c r="P62" s="363"/>
      <c r="Q62" s="363"/>
      <c r="R62" s="363"/>
      <c r="S62" s="363"/>
      <c r="T62" s="363"/>
      <c r="U62" s="363"/>
      <c r="V62" s="363"/>
      <c r="W62" s="363"/>
      <c r="X62" s="363"/>
      <c r="Y62" s="363"/>
      <c r="Z62" s="363"/>
      <c r="AA62" s="363"/>
      <c r="AB62" s="363"/>
      <c r="AC62" s="363"/>
      <c r="AD62" s="363"/>
      <c r="AE62" s="364"/>
    </row>
    <row r="63" spans="1:31" x14ac:dyDescent="0.25">
      <c r="A63" s="362"/>
      <c r="B63" s="363"/>
      <c r="C63" s="363"/>
      <c r="D63" s="363"/>
      <c r="E63" s="363"/>
      <c r="F63" s="363"/>
      <c r="G63" s="363"/>
      <c r="H63" s="363"/>
      <c r="I63" s="363"/>
      <c r="J63" s="363"/>
      <c r="K63" s="363"/>
      <c r="L63" s="363"/>
      <c r="M63" s="363"/>
      <c r="N63" s="363"/>
      <c r="O63" s="363"/>
      <c r="P63" s="363"/>
      <c r="Q63" s="363"/>
      <c r="R63" s="363"/>
      <c r="S63" s="363"/>
      <c r="T63" s="363"/>
      <c r="U63" s="363"/>
      <c r="V63" s="363"/>
      <c r="W63" s="363"/>
      <c r="X63" s="363"/>
      <c r="Y63" s="363"/>
      <c r="Z63" s="363"/>
      <c r="AA63" s="363"/>
      <c r="AB63" s="363"/>
      <c r="AC63" s="363"/>
      <c r="AD63" s="363"/>
      <c r="AE63" s="364"/>
    </row>
    <row r="64" spans="1:31" x14ac:dyDescent="0.25">
      <c r="A64" s="362"/>
      <c r="B64" s="363"/>
      <c r="C64" s="363"/>
      <c r="D64" s="363"/>
      <c r="E64" s="363"/>
      <c r="F64" s="363"/>
      <c r="G64" s="363"/>
      <c r="H64" s="363"/>
      <c r="I64" s="363"/>
      <c r="J64" s="363"/>
      <c r="K64" s="363"/>
      <c r="L64" s="363"/>
      <c r="M64" s="363"/>
      <c r="N64" s="363"/>
      <c r="O64" s="363"/>
      <c r="P64" s="363"/>
      <c r="Q64" s="363"/>
      <c r="R64" s="363"/>
      <c r="S64" s="363"/>
      <c r="T64" s="363"/>
      <c r="U64" s="363"/>
      <c r="V64" s="363"/>
      <c r="W64" s="363"/>
      <c r="X64" s="363"/>
      <c r="Y64" s="363"/>
      <c r="Z64" s="363"/>
      <c r="AA64" s="363"/>
      <c r="AB64" s="363"/>
      <c r="AC64" s="363"/>
      <c r="AD64" s="363"/>
      <c r="AE64" s="364"/>
    </row>
    <row r="65" spans="1:31" x14ac:dyDescent="0.25">
      <c r="A65" s="362"/>
      <c r="B65" s="363"/>
      <c r="C65" s="363"/>
      <c r="D65" s="363"/>
      <c r="E65" s="363"/>
      <c r="F65" s="363"/>
      <c r="G65" s="363"/>
      <c r="H65" s="363"/>
      <c r="I65" s="363"/>
      <c r="J65" s="363"/>
      <c r="K65" s="363"/>
      <c r="L65" s="363"/>
      <c r="M65" s="363"/>
      <c r="N65" s="363"/>
      <c r="O65" s="363"/>
      <c r="P65" s="363"/>
      <c r="Q65" s="363"/>
      <c r="R65" s="363"/>
      <c r="S65" s="363"/>
      <c r="T65" s="363"/>
      <c r="U65" s="363"/>
      <c r="V65" s="363"/>
      <c r="W65" s="363"/>
      <c r="X65" s="363"/>
      <c r="Y65" s="363"/>
      <c r="Z65" s="363"/>
      <c r="AA65" s="363"/>
      <c r="AB65" s="363"/>
      <c r="AC65" s="363"/>
      <c r="AD65" s="363"/>
      <c r="AE65" s="364"/>
    </row>
    <row r="66" spans="1:31" x14ac:dyDescent="0.25">
      <c r="A66" s="362"/>
      <c r="B66" s="363"/>
      <c r="C66" s="363"/>
      <c r="D66" s="363"/>
      <c r="E66" s="363"/>
      <c r="F66" s="363"/>
      <c r="G66" s="363"/>
      <c r="H66" s="363"/>
      <c r="I66" s="363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3"/>
      <c r="AC66" s="363"/>
      <c r="AD66" s="363"/>
      <c r="AE66" s="364"/>
    </row>
    <row r="67" spans="1:31" x14ac:dyDescent="0.25">
      <c r="A67" s="365"/>
      <c r="B67" s="366"/>
      <c r="C67" s="366"/>
      <c r="D67" s="366"/>
      <c r="E67" s="366"/>
      <c r="F67" s="366"/>
      <c r="G67" s="366"/>
      <c r="H67" s="366"/>
      <c r="I67" s="366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6"/>
      <c r="Z67" s="366"/>
      <c r="AA67" s="366"/>
      <c r="AB67" s="366"/>
      <c r="AC67" s="366"/>
      <c r="AD67" s="366"/>
      <c r="AE67" s="367"/>
    </row>
  </sheetData>
  <mergeCells count="7">
    <mergeCell ref="A59:AE67"/>
    <mergeCell ref="C1:AC1"/>
    <mergeCell ref="A5:G5"/>
    <mergeCell ref="A4:AD4"/>
    <mergeCell ref="AE1:AF1"/>
    <mergeCell ref="A2:AD2"/>
    <mergeCell ref="J3:AC3"/>
  </mergeCells>
  <phoneticPr fontId="14" type="noConversion"/>
  <pageMargins left="0.75" right="0.75" top="1" bottom="1" header="0.5" footer="0.5"/>
  <pageSetup paperSize="9" scale="31" orientation="portrait" r:id="rId1"/>
  <headerFooter alignWithMargins="0">
    <oddHeader>&amp;LAPPENDIX 2</oddHeader>
    <oddFooter>&amp;L&amp;F&amp;A&amp;RDecember 2007&amp;C&amp;1#&amp;"Calibri"&amp;10&amp;K000000OFFICIAL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BF4E05FA-486E-4736-AAEB-87F5CD03C630}"/>
</file>

<file path=customXml/itemProps2.xml><?xml version="1.0" encoding="utf-8"?>
<ds:datastoreItem xmlns:ds="http://schemas.openxmlformats.org/officeDocument/2006/customXml" ds:itemID="{F6F4BEF5-0299-4D67-BD60-AB35906411A3}"/>
</file>

<file path=customXml/itemProps3.xml><?xml version="1.0" encoding="utf-8"?>
<ds:datastoreItem xmlns:ds="http://schemas.openxmlformats.org/officeDocument/2006/customXml" ds:itemID="{2B66677D-41EB-41F6-A2EB-793F4A950166}"/>
</file>

<file path=docMetadata/LabelInfo.xml><?xml version="1.0" encoding="utf-8"?>
<clbl:labelList xmlns:clbl="http://schemas.microsoft.com/office/2020/mipLabelMetadata">
  <clbl:label id="{f9af038e-07b4-4369-a678-c835687cb272}" enabled="1" method="Standard" siteId="{ac52f73c-fd1a-4a9a-8e7a-4a248f3139e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Brown, Mike (CDIO Chief Digital Product Office)</cp:lastModifiedBy>
  <cp:lastPrinted>2022-09-01T18:58:24Z</cp:lastPrinted>
  <dcterms:created xsi:type="dcterms:W3CDTF">2007-04-10T16:51:52Z</dcterms:created>
  <dcterms:modified xsi:type="dcterms:W3CDTF">2025-11-29T14:56:44Z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MSIP_Label_f9af038e-07b4-4369-a678-c835687cb272_Enabled">
    <vt:lpwstr>true</vt:lpwstr>
  </property>
  <property fmtid="{D5CDD505-2E9C-101B-9397-08002B2CF9AE}" pid="26" name="MSIP_Label_f9af038e-07b4-4369-a678-c835687cb272_SetDate">
    <vt:lpwstr>2022-12-19T14:09:29Z</vt:lpwstr>
  </property>
  <property fmtid="{D5CDD505-2E9C-101B-9397-08002B2CF9AE}" pid="27" name="MSIP_Label_f9af038e-07b4-4369-a678-c835687cb272_Method">
    <vt:lpwstr>Standard</vt:lpwstr>
  </property>
  <property fmtid="{D5CDD505-2E9C-101B-9397-08002B2CF9AE}" pid="28" name="MSIP_Label_f9af038e-07b4-4369-a678-c835687cb272_Name">
    <vt:lpwstr>OFFICIAL</vt:lpwstr>
  </property>
  <property fmtid="{D5CDD505-2E9C-101B-9397-08002B2CF9AE}" pid="29" name="MSIP_Label_f9af038e-07b4-4369-a678-c835687cb272_SiteId">
    <vt:lpwstr>ac52f73c-fd1a-4a9a-8e7a-4a248f3139e1</vt:lpwstr>
  </property>
  <property fmtid="{D5CDD505-2E9C-101B-9397-08002B2CF9AE}" pid="30" name="MSIP_Label_f9af038e-07b4-4369-a678-c835687cb272_ActionId">
    <vt:lpwstr>c433743d-5900-496c-867e-d0fc6e243f83</vt:lpwstr>
  </property>
  <property fmtid="{D5CDD505-2E9C-101B-9397-08002B2CF9AE}" pid="31" name="MSIP_Label_f9af038e-07b4-4369-a678-c835687cb272_ContentBits">
    <vt:lpwstr>2</vt:lpwstr>
  </property>
  <property fmtid="{D5CDD505-2E9C-101B-9397-08002B2CF9AE}" pid="32" name="ContentTypeId">
    <vt:lpwstr>0x010100CD04853568B40F4E8366B3070197220F</vt:lpwstr>
  </property>
</Properties>
</file>