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c015e1955aba96f/Documents/! BOOMERANG/! ACCOUNTS 2026/DOCS RE OSCR 2025/"/>
    </mc:Choice>
  </mc:AlternateContent>
  <xr:revisionPtr revIDLastSave="117" documentId="8_{466D78C9-3BE6-4333-A784-BAC43471AEFC}" xr6:coauthVersionLast="47" xr6:coauthVersionMax="47" xr10:uidLastSave="{865C0DF1-49B5-460B-8BD2-713FAAD4A78D}"/>
  <bookViews>
    <workbookView xWindow="-120" yWindow="-120" windowWidth="29040" windowHeight="1572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18" i="2"/>
  <c r="J17" i="2"/>
  <c r="J16" i="2"/>
  <c r="J15" i="2"/>
  <c r="J13" i="2"/>
  <c r="N8" i="3"/>
  <c r="N5" i="3"/>
  <c r="K1" i="4"/>
  <c r="B1" i="4"/>
  <c r="B1" i="3"/>
  <c r="N1" i="3"/>
  <c r="D28" i="2" l="1"/>
  <c r="B49" i="2"/>
  <c r="K40" i="7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P10" i="3" s="1"/>
  <c r="K45" i="6"/>
  <c r="F51" i="2"/>
  <c r="F55" i="2" s="1"/>
  <c r="J10" i="3" s="1"/>
  <c r="K46" i="7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7" i="7" l="1"/>
  <c r="B51" i="2"/>
  <c r="B55" i="2" s="1"/>
  <c r="K46" i="6"/>
  <c r="K47" i="6" s="1"/>
  <c r="D51" i="2"/>
  <c r="D55" i="2" s="1"/>
  <c r="H10" i="3" s="1"/>
  <c r="J28" i="2"/>
  <c r="K48" i="6"/>
  <c r="K52" i="6" s="1"/>
  <c r="K25" i="6"/>
  <c r="K25" i="7"/>
  <c r="K48" i="7"/>
  <c r="K52" i="7" s="1"/>
  <c r="J51" i="2" l="1"/>
  <c r="J55" i="2" s="1"/>
  <c r="N10" i="3" s="1"/>
  <c r="K53" i="6"/>
  <c r="F10" i="3"/>
  <c r="K53" i="7"/>
</calcChain>
</file>

<file path=xl/sharedStrings.xml><?xml version="1.0" encoding="utf-8"?>
<sst xmlns="http://schemas.openxmlformats.org/spreadsheetml/2006/main" count="283" uniqueCount="140">
  <si>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</si>
  <si>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</si>
  <si>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</si>
  <si>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</si>
  <si>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</si>
  <si>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</si>
  <si>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</si>
  <si>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</si>
  <si>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</si>
  <si>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</si>
  <si>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</si>
  <si>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</si>
  <si>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</si>
  <si>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</si>
  <si>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</si>
  <si>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</si>
  <si>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</si>
  <si>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</si>
  <si>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</si>
  <si>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</si>
  <si>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</si>
  <si>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</si>
  <si>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</si>
  <si>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</si>
  <si>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</si>
  <si>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</si>
  <si>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</si>
  <si>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</si>
  <si>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</si>
  <si>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</si>
  <si>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</si>
  <si>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</si>
  <si>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</si>
  <si>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</si>
  <si>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</si>
  <si>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</si>
  <si>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</si>
  <si>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</si>
  <si>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</si>
  <si>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</si>
  <si>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</si>
  <si>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</si>
  <si>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</si>
  <si>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</si>
  <si>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</si>
  <si>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</si>
  <si>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</si>
  <si>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</si>
  <si>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</si>
  <si>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</si>
  <si>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</si>
  <si>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</si>
  <si>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</si>
  <si>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</si>
  <si>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</si>
  <si>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</si>
  <si>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</si>
  <si>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</si>
  <si>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</si>
  <si>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</si>
  <si>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</si>
  <si>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</si>
  <si>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</si>
  <si>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</si>
  <si>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</si>
  <si>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</si>
  <si>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</si>
  <si>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</si>
  <si>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</si>
  <si>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</si>
  <si>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</si>
  <si>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</si>
  <si>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</si>
  <si>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</si>
  <si>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</si>
  <si>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</si>
  <si>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</si>
  <si>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</si>
  <si>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</si>
  <si>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</si>
  <si>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</si>
  <si>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</si>
  <si>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</si>
  <si>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</si>
  <si>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</si>
  <si>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</si>
  <si>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</si>
  <si>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</si>
  <si>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</si>
  <si>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</si>
  <si>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</si>
  <si>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</si>
  <si>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</si>
  <si>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</si>
  <si>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</si>
  <si>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</si>
  <si>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</si>
  <si>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</si>
  <si>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</si>
  <si>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</si>
  <si>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</si>
  <si>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</si>
  <si>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</si>
  <si>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</si>
  <si>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</si>
  <si>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</si>
  <si>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</si>
  <si>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</si>
  <si>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</si>
  <si>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</si>
  <si>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</si>
  <si>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</si>
  <si>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</si>
  <si>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</si>
  <si>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</si>
  <si>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</si>
  <si>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</si>
  <si>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</si>
  <si>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</si>
  <si>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</si>
  <si>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</si>
  <si>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</si>
  <si>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</si>
  <si>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</si>
  <si>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</si>
  <si>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</si>
  <si>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</si>
  <si>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</si>
  <si>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</si>
  <si>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</si>
  <si>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</si>
  <si>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</si>
  <si>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</si>
  <si>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</si>
  <si>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</si>
  <si>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Refund RNIB</t>
  </si>
  <si>
    <t>George Petrie</t>
  </si>
  <si>
    <t>SCOO4790</t>
  </si>
  <si>
    <t>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</si>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</sst>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44450</xdr:colOff>
      <xdr:row>4</xdr:row>
      <xdr:rowOff>63501</xdr:rowOff>
    </xdr:from>
    <xdr:to>
      <xdr:col>3</xdr:col>
      <xdr:colOff>704850</xdr:colOff>
      <xdr:row>5</xdr:row>
      <xdr:rowOff>254001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3473450" y="1168401"/>
          <a:ext cx="774700" cy="406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200"/>
            <a:t>1    1 2025</a:t>
          </a:r>
        </a:p>
      </xdr:txBody>
    </xdr:sp>
    <xdr:clientData/>
  </xdr:twoCellAnchor>
  <xdr:twoCellAnchor>
    <xdr:from>
      <xdr:col>4</xdr:col>
      <xdr:colOff>88900</xdr:colOff>
      <xdr:row>4</xdr:row>
      <xdr:rowOff>200025</xdr:rowOff>
    </xdr:from>
    <xdr:to>
      <xdr:col>5</xdr:col>
      <xdr:colOff>647700</xdr:colOff>
      <xdr:row>5</xdr:row>
      <xdr:rowOff>241300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4724400" y="1304925"/>
          <a:ext cx="6604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5</xdr:row>
      <xdr:rowOff>254000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5913120" y="1112520"/>
          <a:ext cx="584774" cy="462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  <a:r>
            <a:rPr lang="en-GB" sz="1400" b="1" i="0" u="none" strike="noStrike" baseline="0">
              <a:solidFill>
                <a:srgbClr val="C0C0C0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6</xdr:row>
      <xdr:rowOff>25400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557010" y="1112520"/>
          <a:ext cx="791226" cy="500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  <a:r>
            <a:rPr lang="en-GB" sz="1400" b="1" i="0" u="none" strike="noStrike" baseline="0">
              <a:solidFill>
                <a:srgbClr val="C0C0C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6</xdr:row>
      <xdr:rowOff>12700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399655" y="1112520"/>
          <a:ext cx="702919" cy="487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</a:t>
          </a:r>
          <a:r>
            <a:rPr lang="en-GB" sz="1400" b="1" i="0" u="none" strike="noStrike" baseline="0">
              <a:solidFill>
                <a:srgbClr val="C0C0C0"/>
              </a:solidFill>
              <a:latin typeface="Arial"/>
              <a:cs typeface="Arial"/>
            </a:rPr>
            <a:t>202525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49</xdr:row>
      <xdr:rowOff>508000</xdr:rowOff>
    </xdr:from>
    <xdr:to>
      <xdr:col>3</xdr:col>
      <xdr:colOff>914400</xdr:colOff>
      <xdr:row>53</xdr:row>
      <xdr:rowOff>116205</xdr:rowOff>
    </xdr:to>
    <xdr:pic>
      <xdr:nvPicPr>
        <xdr:cNvPr id="2" name="Picture 1" descr="A close up of a signature&#10;&#10;AI-generated content may be incorrect.">
          <a:extLst>
            <a:ext uri="{FF2B5EF4-FFF2-40B4-BE49-F238E27FC236}">
              <a16:creationId xmlns:a16="http://schemas.microsoft.com/office/drawing/2014/main" id="{E220A52F-E118-2369-E2DB-A6B32B45F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0" y="13360400"/>
          <a:ext cx="2400300" cy="1170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18" zoomScale="75" zoomScaleNormal="85" zoomScaleSheetLayoutView="80" workbookViewId="0">
      <selection activeCell="F12" sqref="F12"/>
    </sheetView>
  </sheetViews>
  <sheetFormatPr defaultColWidth="9.140625" defaultRowHeight="12.75" x14ac:dyDescent="0.2"/>
  <cols>
    <col min="1" max="1" width="35.28515625" style="1" customWidth="1"/>
    <col min="2" max="2" width="16.140625" style="29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5" t="s">
        <v>72</v>
      </c>
      <c r="M1" s="184"/>
    </row>
    <row r="2" spans="1:13" ht="30.75" customHeight="1" x14ac:dyDescent="0.2">
      <c r="A2" s="231"/>
      <c r="B2" s="236" t="s">
        <v>139</v>
      </c>
      <c r="C2" s="236"/>
      <c r="D2" s="236"/>
      <c r="E2" s="236"/>
      <c r="F2" s="236"/>
      <c r="G2" s="236"/>
      <c r="H2" s="236"/>
      <c r="I2" s="236"/>
      <c r="J2" s="236"/>
      <c r="L2" s="186" t="s">
        <v>137</v>
      </c>
      <c r="M2" s="68"/>
    </row>
    <row r="3" spans="1:13" ht="24" customHeight="1" x14ac:dyDescent="0.2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3"/>
    </row>
    <row r="4" spans="1:13" ht="14.25" customHeight="1" x14ac:dyDescent="0.2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3"/>
    </row>
    <row r="5" spans="1:13" ht="16.5" customHeight="1" x14ac:dyDescent="0.2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3"/>
    </row>
    <row r="6" spans="1:13" ht="21" customHeight="1" x14ac:dyDescent="0.2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3"/>
    </row>
    <row r="8" spans="1:13" ht="20.25" x14ac:dyDescent="0.3">
      <c r="A8" s="46" t="s">
        <v>127</v>
      </c>
      <c r="B8" s="48"/>
      <c r="C8" s="46"/>
      <c r="D8" s="46"/>
      <c r="E8" s="46"/>
      <c r="F8" s="46"/>
      <c r="G8" s="46"/>
      <c r="H8" s="46"/>
      <c r="I8" s="46"/>
      <c r="J8" s="46"/>
      <c r="K8" s="27"/>
      <c r="L8" s="28"/>
    </row>
    <row r="9" spans="1:13" ht="45" x14ac:dyDescent="0.25">
      <c r="A9" s="47"/>
      <c r="B9" s="30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35">
      <c r="A10" s="230" t="s">
        <v>138</v>
      </c>
      <c r="B10" s="31" t="s">
        <v>4</v>
      </c>
      <c r="C10" s="5"/>
      <c r="D10" s="31" t="s">
        <v>4</v>
      </c>
      <c r="E10" s="31"/>
      <c r="F10" s="31" t="s">
        <v>4</v>
      </c>
      <c r="G10" s="31"/>
      <c r="H10" s="31" t="s">
        <v>4</v>
      </c>
      <c r="I10" s="31"/>
      <c r="J10" s="31" t="s">
        <v>4</v>
      </c>
      <c r="K10" s="31"/>
      <c r="L10" s="31" t="s">
        <v>4</v>
      </c>
    </row>
    <row r="11" spans="1:13" ht="20.100000000000001" customHeight="1" x14ac:dyDescent="0.25">
      <c r="A11" s="25" t="s">
        <v>7</v>
      </c>
      <c r="B11" s="32"/>
      <c r="C11" s="6"/>
      <c r="D11" s="6"/>
      <c r="E11" s="6"/>
      <c r="F11" s="6"/>
      <c r="G11" s="6"/>
      <c r="H11" s="6"/>
      <c r="I11" s="6"/>
      <c r="J11" s="6"/>
      <c r="K11" s="7"/>
    </row>
    <row r="12" spans="1:13" ht="20.100000000000001" customHeight="1" x14ac:dyDescent="0.25">
      <c r="A12" s="84" t="s">
        <v>20</v>
      </c>
      <c r="B12" s="192">
        <v>546</v>
      </c>
      <c r="C12" s="193"/>
      <c r="D12" s="192"/>
      <c r="E12" s="193"/>
      <c r="F12" s="192"/>
      <c r="G12" s="193"/>
      <c r="H12" s="192"/>
      <c r="I12" s="193"/>
      <c r="J12" s="194"/>
      <c r="K12" s="195"/>
      <c r="L12" s="192">
        <v>185</v>
      </c>
    </row>
    <row r="13" spans="1:13" ht="20.100000000000001" customHeight="1" x14ac:dyDescent="0.25">
      <c r="A13" s="84" t="s">
        <v>21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00000000000001" customHeight="1" x14ac:dyDescent="0.25">
      <c r="A14" s="84" t="s">
        <v>22</v>
      </c>
      <c r="B14" s="192"/>
      <c r="C14" s="193"/>
      <c r="D14" s="192">
        <v>3400</v>
      </c>
      <c r="E14" s="193"/>
      <c r="F14" s="192"/>
      <c r="G14" s="193"/>
      <c r="H14" s="192"/>
      <c r="I14" s="193"/>
      <c r="J14" s="194">
        <f t="shared" si="0"/>
        <v>3400</v>
      </c>
      <c r="K14" s="195"/>
      <c r="L14" s="192"/>
    </row>
    <row r="15" spans="1:13" ht="20.100000000000001" customHeight="1" x14ac:dyDescent="0.25">
      <c r="A15" s="84" t="s">
        <v>23</v>
      </c>
      <c r="B15" s="192"/>
      <c r="C15" s="193"/>
      <c r="D15" s="192"/>
      <c r="E15" s="193"/>
      <c r="F15" s="192"/>
      <c r="G15" s="193"/>
      <c r="H15" s="192"/>
      <c r="I15" s="193"/>
      <c r="J15" s="194">
        <f t="shared" si="0"/>
        <v>0</v>
      </c>
      <c r="K15" s="195"/>
      <c r="L15" s="192"/>
    </row>
    <row r="16" spans="1:13" ht="20.100000000000001" customHeight="1" x14ac:dyDescent="0.25">
      <c r="A16" s="84" t="s">
        <v>24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9.25" x14ac:dyDescent="0.25">
      <c r="A17" s="84" t="s">
        <v>25</v>
      </c>
      <c r="B17" s="192"/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/>
    </row>
    <row r="18" spans="1:12" ht="20.100000000000001" customHeight="1" x14ac:dyDescent="0.25">
      <c r="A18" s="84" t="s">
        <v>67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9.25" x14ac:dyDescent="0.25">
      <c r="A19" s="84" t="s">
        <v>68</v>
      </c>
      <c r="B19" s="192"/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/>
    </row>
    <row r="20" spans="1:12" ht="20.100000000000001" customHeight="1" x14ac:dyDescent="0.25">
      <c r="A20" s="84" t="s">
        <v>135</v>
      </c>
      <c r="B20" s="192"/>
      <c r="C20" s="193"/>
      <c r="D20" s="192"/>
      <c r="E20" s="193"/>
      <c r="F20" s="192"/>
      <c r="G20" s="193"/>
      <c r="H20" s="192"/>
      <c r="I20" s="193"/>
      <c r="J20" s="194"/>
      <c r="K20" s="195"/>
      <c r="L20" s="192">
        <v>425</v>
      </c>
    </row>
    <row r="21" spans="1:12" ht="17.25" customHeight="1" thickBot="1" x14ac:dyDescent="0.3">
      <c r="A21" s="8" t="s">
        <v>85</v>
      </c>
      <c r="B21" s="196">
        <f>SUM(B12:B20)</f>
        <v>546</v>
      </c>
      <c r="C21" s="197"/>
      <c r="D21" s="196">
        <f>SUM(D12:D20)</f>
        <v>3400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3946</v>
      </c>
      <c r="K21" s="195"/>
      <c r="L21" s="196">
        <f>SUM(L12:L20)</f>
        <v>610</v>
      </c>
    </row>
    <row r="22" spans="1:12" ht="16.5" customHeight="1" thickTop="1" x14ac:dyDescent="0.2">
      <c r="A22" s="9"/>
      <c r="B22" s="33"/>
      <c r="C22" s="52"/>
      <c r="D22" s="52"/>
      <c r="E22" s="52"/>
      <c r="F22" s="52"/>
      <c r="G22" s="52"/>
      <c r="H22" s="52"/>
      <c r="I22" s="52"/>
      <c r="J22" s="54"/>
      <c r="K22" s="52"/>
      <c r="L22" s="53"/>
    </row>
    <row r="23" spans="1:12" ht="30" x14ac:dyDescent="0.25">
      <c r="A23" s="66" t="s">
        <v>65</v>
      </c>
      <c r="B23" s="199"/>
      <c r="C23" s="7"/>
      <c r="D23" s="7"/>
      <c r="E23" s="7"/>
      <c r="F23" s="7"/>
      <c r="G23" s="7"/>
      <c r="H23" s="7"/>
      <c r="I23" s="7"/>
      <c r="J23" s="7"/>
      <c r="K23" s="7"/>
    </row>
    <row r="24" spans="1:12" ht="20.100000000000001" customHeight="1" x14ac:dyDescent="0.25">
      <c r="A24" s="84" t="s">
        <v>26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4" t="s">
        <v>27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">
      <c r="A26" s="8" t="s">
        <v>86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4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00000000000001" customHeight="1" thickBot="1" x14ac:dyDescent="0.3">
      <c r="A28" s="8" t="s">
        <v>11</v>
      </c>
      <c r="B28" s="203">
        <f>B26+B21</f>
        <v>546</v>
      </c>
      <c r="C28" s="202"/>
      <c r="D28" s="203">
        <f>D26+D21</f>
        <v>3400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3946</v>
      </c>
      <c r="K28" s="195"/>
      <c r="L28" s="203">
        <f>L26+L21</f>
        <v>610</v>
      </c>
    </row>
    <row r="29" spans="1:12" ht="16.5" customHeight="1" thickTop="1" x14ac:dyDescent="0.2">
      <c r="B29" s="204"/>
      <c r="C29" s="53"/>
      <c r="D29" s="53"/>
      <c r="E29" s="53"/>
      <c r="F29" s="53"/>
      <c r="G29" s="53"/>
      <c r="H29" s="53"/>
      <c r="I29" s="53"/>
      <c r="J29" s="54"/>
      <c r="K29" s="53"/>
      <c r="L29" s="53"/>
    </row>
    <row r="30" spans="1:12" ht="18" customHeight="1" x14ac:dyDescent="0.2">
      <c r="A30" s="26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5" t="s">
        <v>28</v>
      </c>
      <c r="B31" s="192">
        <v>176</v>
      </c>
      <c r="C31" s="200"/>
      <c r="D31" s="192"/>
      <c r="E31" s="193"/>
      <c r="F31" s="192"/>
      <c r="G31" s="193"/>
      <c r="H31" s="192"/>
      <c r="I31" s="193"/>
      <c r="J31" s="194">
        <f>H31+D31+B31+F31</f>
        <v>176</v>
      </c>
      <c r="K31" s="177"/>
      <c r="L31" s="192"/>
    </row>
    <row r="32" spans="1:12" ht="20.100000000000001" customHeight="1" x14ac:dyDescent="0.25">
      <c r="A32" s="85" t="s">
        <v>118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7"/>
      <c r="L32" s="192"/>
    </row>
    <row r="33" spans="1:12" ht="20.100000000000001" customHeight="1" x14ac:dyDescent="0.25">
      <c r="A33" s="85" t="s">
        <v>29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7"/>
      <c r="L33" s="192"/>
    </row>
    <row r="34" spans="1:12" ht="28.5" x14ac:dyDescent="0.25">
      <c r="A34" s="85" t="s">
        <v>30</v>
      </c>
      <c r="B34" s="192">
        <v>1416</v>
      </c>
      <c r="C34" s="200"/>
      <c r="D34" s="192">
        <v>1155</v>
      </c>
      <c r="E34" s="193"/>
      <c r="F34" s="192"/>
      <c r="G34" s="193"/>
      <c r="H34" s="192"/>
      <c r="I34" s="193"/>
      <c r="J34" s="194">
        <f t="shared" si="1"/>
        <v>2571</v>
      </c>
      <c r="K34" s="177"/>
      <c r="L34" s="192"/>
    </row>
    <row r="35" spans="1:12" ht="20.100000000000001" customHeight="1" x14ac:dyDescent="0.25">
      <c r="A35" s="85" t="s">
        <v>31</v>
      </c>
      <c r="B35" s="192"/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7"/>
      <c r="L35" s="192"/>
    </row>
    <row r="36" spans="1:12" ht="20.100000000000001" customHeight="1" x14ac:dyDescent="0.25">
      <c r="A36" s="85" t="s">
        <v>32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7"/>
      <c r="L36" s="192"/>
    </row>
    <row r="37" spans="1:12" ht="20.100000000000001" customHeight="1" x14ac:dyDescent="0.25">
      <c r="A37" s="86" t="s">
        <v>33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7"/>
      <c r="L37" s="192"/>
    </row>
    <row r="38" spans="1:12" ht="20.100000000000001" customHeight="1" x14ac:dyDescent="0.25">
      <c r="A38" s="86" t="s">
        <v>34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/>
    </row>
    <row r="39" spans="1:12" ht="20.100000000000001" customHeight="1" x14ac:dyDescent="0.25">
      <c r="A39" s="86" t="s">
        <v>35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/>
    </row>
    <row r="40" spans="1:12" ht="20.100000000000001" customHeight="1" x14ac:dyDescent="0.25">
      <c r="A40" s="86" t="s">
        <v>126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/>
    </row>
    <row r="41" spans="1:12" ht="20.100000000000001" customHeight="1" thickBot="1" x14ac:dyDescent="0.3">
      <c r="A41" s="85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/>
    </row>
    <row r="42" spans="1:12" ht="20.100000000000001" customHeight="1" thickTop="1" thickBot="1" x14ac:dyDescent="0.3">
      <c r="A42" s="12" t="s">
        <v>87</v>
      </c>
      <c r="B42" s="196">
        <f>SUM(B31:B41)</f>
        <v>1592</v>
      </c>
      <c r="C42" s="208"/>
      <c r="D42" s="196">
        <f>SUM(D31:D41)</f>
        <v>1155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2747</v>
      </c>
      <c r="K42" s="177"/>
      <c r="L42" s="196">
        <f>SUM(L31:L41)</f>
        <v>0</v>
      </c>
    </row>
    <row r="43" spans="1:12" s="13" customFormat="1" ht="17.25" customHeight="1" thickTop="1" x14ac:dyDescent="0.2">
      <c r="B43" s="34"/>
      <c r="C43" s="54"/>
      <c r="D43" s="55"/>
      <c r="E43" s="54"/>
      <c r="F43" s="54"/>
      <c r="G43" s="54"/>
      <c r="H43" s="54"/>
      <c r="I43" s="54"/>
      <c r="J43" s="54"/>
      <c r="K43" s="54"/>
      <c r="L43" s="54"/>
    </row>
    <row r="44" spans="1:12" ht="30" x14ac:dyDescent="0.25">
      <c r="A44" s="66" t="s">
        <v>66</v>
      </c>
      <c r="B44" s="199"/>
      <c r="C44" s="7"/>
      <c r="D44" s="7"/>
      <c r="E44" s="7"/>
      <c r="F44" s="7"/>
      <c r="G44" s="7"/>
      <c r="H44" s="7"/>
      <c r="I44" s="7"/>
      <c r="J44" s="7"/>
      <c r="K44" s="7"/>
    </row>
    <row r="45" spans="1:12" ht="20.100000000000001" customHeight="1" x14ac:dyDescent="0.25">
      <c r="A45" s="85" t="s">
        <v>36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00000000000001" customHeight="1" thickBot="1" x14ac:dyDescent="0.3">
      <c r="A46" s="85" t="s">
        <v>37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00000000000001" customHeight="1" thickTop="1" thickBot="1" x14ac:dyDescent="0.3">
      <c r="A47" s="12" t="s">
        <v>88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 x14ac:dyDescent="0.25">
      <c r="B48" s="35"/>
      <c r="C48" s="53"/>
      <c r="D48" s="35"/>
      <c r="E48" s="53"/>
      <c r="F48" s="53"/>
      <c r="G48" s="53"/>
      <c r="H48" s="35"/>
      <c r="I48" s="53"/>
      <c r="J48" s="54"/>
      <c r="K48" s="53"/>
      <c r="L48" s="53"/>
    </row>
    <row r="49" spans="1:13" s="14" customFormat="1" ht="20.100000000000001" customHeight="1" thickTop="1" thickBot="1" x14ac:dyDescent="0.3">
      <c r="A49" s="38" t="s">
        <v>12</v>
      </c>
      <c r="B49" s="209">
        <f>+B47+B42</f>
        <v>1592</v>
      </c>
      <c r="C49" s="195"/>
      <c r="D49" s="209">
        <f>+D47+D42</f>
        <v>1155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2747</v>
      </c>
      <c r="K49" s="195"/>
      <c r="L49" s="209">
        <f>+L47+L42</f>
        <v>0</v>
      </c>
    </row>
    <row r="50" spans="1:13" ht="14.25" thickTop="1" thickBot="1" x14ac:dyDescent="0.25">
      <c r="B50" s="36"/>
      <c r="C50" s="56"/>
      <c r="D50" s="56"/>
      <c r="E50" s="56"/>
      <c r="F50" s="56"/>
      <c r="G50" s="56"/>
      <c r="H50" s="56"/>
      <c r="I50" s="56"/>
      <c r="J50" s="54"/>
      <c r="K50" s="57"/>
      <c r="L50" s="53"/>
    </row>
    <row r="51" spans="1:13" ht="20.100000000000001" customHeight="1" thickTop="1" thickBot="1" x14ac:dyDescent="0.3">
      <c r="A51" s="39" t="s">
        <v>109</v>
      </c>
      <c r="B51" s="144">
        <f>+B28-B49</f>
        <v>-1046</v>
      </c>
      <c r="C51" s="87"/>
      <c r="D51" s="144">
        <f>+D28-D49</f>
        <v>2245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1199</v>
      </c>
      <c r="K51" s="134"/>
      <c r="L51" s="144">
        <f>+L28-L49</f>
        <v>610</v>
      </c>
      <c r="M51" s="88"/>
    </row>
    <row r="52" spans="1:13" ht="14.25" customHeight="1" thickBot="1" x14ac:dyDescent="0.3">
      <c r="A52" s="39"/>
      <c r="B52" s="217"/>
      <c r="C52" s="87"/>
      <c r="D52" s="217"/>
      <c r="E52" s="87"/>
      <c r="F52" s="217"/>
      <c r="G52" s="87"/>
      <c r="H52" s="217"/>
      <c r="I52" s="87"/>
      <c r="J52" s="217"/>
      <c r="K52" s="134"/>
      <c r="L52" s="217"/>
      <c r="M52" s="88"/>
    </row>
    <row r="53" spans="1:13" ht="19.5" customHeight="1" thickTop="1" thickBot="1" x14ac:dyDescent="0.3">
      <c r="A53" s="96" t="s">
        <v>124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">
      <c r="A54" s="10"/>
      <c r="B54" s="216"/>
      <c r="C54" s="87"/>
      <c r="D54" s="216"/>
      <c r="E54" s="87"/>
      <c r="F54" s="142"/>
      <c r="G54" s="87"/>
      <c r="H54" s="216"/>
      <c r="I54" s="87"/>
      <c r="J54" s="218"/>
      <c r="K54" s="134"/>
      <c r="L54" s="216"/>
    </row>
    <row r="55" spans="1:13" ht="29.25" customHeight="1" thickTop="1" thickBot="1" x14ac:dyDescent="0.3">
      <c r="A55" s="12" t="s">
        <v>41</v>
      </c>
      <c r="B55" s="141">
        <f>+B51+B53</f>
        <v>-1046</v>
      </c>
      <c r="C55" s="87"/>
      <c r="D55" s="141">
        <f>+D51+D53</f>
        <v>2245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1199</v>
      </c>
      <c r="K55" s="134"/>
      <c r="L55" s="141">
        <f>+L51+L53</f>
        <v>610</v>
      </c>
    </row>
    <row r="56" spans="1:13" ht="13.5" thickTop="1" x14ac:dyDescent="0.2">
      <c r="J56" s="54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zoomScale="75" zoomScaleNormal="75" zoomScaleSheetLayoutView="80" workbookViewId="0">
      <pane ySplit="2" topLeftCell="A3" activePane="bottomLeft" state="frozen"/>
      <selection activeCell="D45" sqref="D45"/>
      <selection pane="bottomLeft" activeCell="O58" sqref="O58"/>
    </sheetView>
  </sheetViews>
  <sheetFormatPr defaultColWidth="9.140625" defaultRowHeight="12.75" x14ac:dyDescent="0.2"/>
  <cols>
    <col min="1" max="1" width="28.85546875" style="1" customWidth="1"/>
    <col min="2" max="2" width="19" style="29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86" t="str">
        <f>'R&amp;P Accounts'!B2</f>
        <v xml:space="preserve"> 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SCOO4790</v>
      </c>
      <c r="O1" s="286"/>
      <c r="P1" s="286"/>
    </row>
    <row r="2" spans="1:16" s="45" customFormat="1" ht="26.25" customHeight="1" x14ac:dyDescent="0.2">
      <c r="A2" s="79" t="s">
        <v>123</v>
      </c>
      <c r="B2" s="42"/>
      <c r="C2" s="41"/>
      <c r="D2" s="41"/>
      <c r="E2" s="41"/>
      <c r="F2" s="268"/>
      <c r="G2" s="268"/>
      <c r="H2" s="268"/>
      <c r="I2" s="43"/>
      <c r="J2" s="43"/>
      <c r="K2" s="43"/>
      <c r="L2" s="44"/>
      <c r="M2" s="43"/>
      <c r="N2" s="44"/>
      <c r="O2" s="43"/>
      <c r="P2" s="44"/>
    </row>
    <row r="3" spans="1:16" ht="40.5" customHeight="1" x14ac:dyDescent="0.25">
      <c r="A3" s="49" t="s">
        <v>6</v>
      </c>
      <c r="B3" s="288" t="s">
        <v>5</v>
      </c>
      <c r="C3" s="288"/>
      <c r="D3" s="288"/>
      <c r="E3" s="17"/>
      <c r="F3" s="71" t="s">
        <v>2</v>
      </c>
      <c r="G3" s="14"/>
      <c r="H3" s="71" t="s">
        <v>3</v>
      </c>
      <c r="I3" s="81"/>
      <c r="J3" s="71" t="s">
        <v>79</v>
      </c>
      <c r="K3" s="81"/>
      <c r="L3" s="71" t="s">
        <v>81</v>
      </c>
      <c r="M3" s="81"/>
      <c r="N3" s="71" t="s">
        <v>75</v>
      </c>
      <c r="O3" s="81"/>
      <c r="P3" s="71" t="s">
        <v>76</v>
      </c>
    </row>
    <row r="4" spans="1:16" x14ac:dyDescent="0.2">
      <c r="B4" s="289"/>
      <c r="C4" s="289"/>
      <c r="D4" s="289"/>
      <c r="E4" s="67"/>
      <c r="F4" s="16" t="s">
        <v>4</v>
      </c>
      <c r="H4" s="16" t="s">
        <v>4</v>
      </c>
      <c r="I4" s="11"/>
      <c r="J4" s="16" t="s">
        <v>4</v>
      </c>
      <c r="K4" s="11"/>
      <c r="L4" s="16" t="s">
        <v>4</v>
      </c>
      <c r="M4" s="11"/>
      <c r="N4" s="16" t="s">
        <v>4</v>
      </c>
      <c r="O4" s="11"/>
      <c r="P4" s="16" t="s">
        <v>4</v>
      </c>
    </row>
    <row r="5" spans="1:16" ht="30" customHeight="1" x14ac:dyDescent="0.2">
      <c r="A5" s="274" t="s">
        <v>9</v>
      </c>
      <c r="B5" s="279" t="s">
        <v>39</v>
      </c>
      <c r="C5" s="279"/>
      <c r="D5" s="279"/>
      <c r="E5" s="22"/>
      <c r="F5" s="146">
        <v>8650.2999999999993</v>
      </c>
      <c r="G5" s="147"/>
      <c r="H5" s="146"/>
      <c r="I5" s="147"/>
      <c r="J5" s="146"/>
      <c r="K5" s="147"/>
      <c r="L5" s="146"/>
      <c r="M5" s="147"/>
      <c r="N5" s="148">
        <f>F5+H5+J5+L5</f>
        <v>8650.2999999999993</v>
      </c>
      <c r="O5" s="147"/>
      <c r="P5" s="146"/>
    </row>
    <row r="6" spans="1:16" ht="30" customHeight="1" x14ac:dyDescent="0.2">
      <c r="A6" s="275"/>
      <c r="B6" s="279" t="s">
        <v>40</v>
      </c>
      <c r="C6" s="279"/>
      <c r="D6" s="279"/>
      <c r="E6" s="22"/>
      <c r="F6" s="146">
        <v>1199</v>
      </c>
      <c r="G6" s="147"/>
      <c r="H6" s="146"/>
      <c r="I6" s="147"/>
      <c r="J6" s="146"/>
      <c r="K6" s="147"/>
      <c r="L6" s="146"/>
      <c r="M6" s="147"/>
      <c r="N6" s="148">
        <v>1199</v>
      </c>
      <c r="O6" s="147"/>
      <c r="P6" s="146"/>
    </row>
    <row r="7" spans="1:16" ht="26.25" customHeight="1" x14ac:dyDescent="0.2">
      <c r="A7" s="275"/>
      <c r="B7" s="269"/>
      <c r="C7" s="270"/>
      <c r="D7" s="271"/>
      <c r="E7" s="22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25">
      <c r="A8" s="275"/>
      <c r="B8" s="279"/>
      <c r="C8" s="279"/>
      <c r="D8" s="279"/>
      <c r="E8" s="22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25">
      <c r="B9" s="277" t="s">
        <v>38</v>
      </c>
      <c r="C9" s="277"/>
      <c r="D9" s="277"/>
      <c r="E9" s="40"/>
      <c r="F9" s="152">
        <f>SUM(F5:F8)</f>
        <v>9849.2999999999993</v>
      </c>
      <c r="G9" s="135"/>
      <c r="H9" s="152">
        <f>SUM(H5:H8)</f>
        <v>0</v>
      </c>
      <c r="I9" s="100"/>
      <c r="J9" s="152">
        <f>SUM(J5:J8)</f>
        <v>0</v>
      </c>
      <c r="K9" s="100"/>
      <c r="L9" s="152">
        <f>SUM(L5:L8)</f>
        <v>0</v>
      </c>
      <c r="M9" s="287"/>
      <c r="N9" s="153">
        <f>F9+H9+J9+L9</f>
        <v>9849.2999999999993</v>
      </c>
      <c r="O9" s="287"/>
      <c r="P9" s="152">
        <v>8650</v>
      </c>
    </row>
    <row r="10" spans="1:16" ht="26.25" customHeight="1" thickTop="1" x14ac:dyDescent="0.2">
      <c r="B10" s="278" t="s">
        <v>77</v>
      </c>
      <c r="C10" s="278"/>
      <c r="D10" s="278"/>
      <c r="E10" s="21"/>
      <c r="F10" s="136">
        <f>F6-'R&amp;P Accounts'!B55</f>
        <v>2245</v>
      </c>
      <c r="G10" s="100"/>
      <c r="H10" s="136">
        <f>H6-'R&amp;P Accounts'!D55</f>
        <v>-2245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87"/>
      <c r="N10" s="136">
        <f>N6-'R&amp;P Accounts'!J55</f>
        <v>0</v>
      </c>
      <c r="O10" s="287"/>
      <c r="P10" s="136">
        <f>P6-'R&amp;P Accounts'!L55</f>
        <v>-610</v>
      </c>
    </row>
    <row r="11" spans="1:16" x14ac:dyDescent="0.2">
      <c r="B11" s="280"/>
      <c r="C11" s="280"/>
      <c r="D11" s="280"/>
      <c r="E11" s="18"/>
      <c r="G11" s="273"/>
      <c r="I11" s="273"/>
      <c r="J11" s="11"/>
      <c r="K11" s="11"/>
      <c r="M11" s="273"/>
      <c r="O11" s="273"/>
    </row>
    <row r="12" spans="1:16" ht="30.75" customHeight="1" x14ac:dyDescent="0.25">
      <c r="B12" s="267" t="s">
        <v>19</v>
      </c>
      <c r="C12" s="267"/>
      <c r="D12" s="267"/>
      <c r="E12" s="19"/>
      <c r="G12" s="273"/>
      <c r="H12" s="4"/>
      <c r="I12" s="273"/>
      <c r="J12" s="260" t="s">
        <v>14</v>
      </c>
      <c r="K12" s="260"/>
      <c r="L12" s="260"/>
      <c r="M12" s="273"/>
      <c r="N12" s="4" t="s">
        <v>45</v>
      </c>
      <c r="O12" s="273"/>
      <c r="P12" s="4" t="s">
        <v>10</v>
      </c>
    </row>
    <row r="13" spans="1:16" s="60" customFormat="1" x14ac:dyDescent="0.2">
      <c r="B13" s="282"/>
      <c r="C13" s="282"/>
      <c r="D13" s="282"/>
      <c r="E13" s="61"/>
      <c r="F13" s="62"/>
      <c r="H13" s="62"/>
      <c r="I13" s="63"/>
      <c r="J13" s="63"/>
      <c r="K13" s="63"/>
      <c r="M13" s="63"/>
      <c r="N13" s="16" t="s">
        <v>4</v>
      </c>
      <c r="O13" s="11"/>
      <c r="P13" s="16" t="s">
        <v>4</v>
      </c>
    </row>
    <row r="14" spans="1:16" ht="20.100000000000001" customHeight="1" x14ac:dyDescent="0.2">
      <c r="A14" s="274" t="s">
        <v>42</v>
      </c>
      <c r="B14" s="272"/>
      <c r="C14" s="272"/>
      <c r="D14" s="272"/>
      <c r="E14" s="23"/>
      <c r="G14" s="273"/>
      <c r="I14" s="11"/>
      <c r="J14" s="248"/>
      <c r="K14" s="249"/>
      <c r="L14" s="250"/>
      <c r="M14" s="17"/>
      <c r="N14" s="137"/>
      <c r="O14" s="100"/>
      <c r="P14" s="137"/>
    </row>
    <row r="15" spans="1:16" ht="20.100000000000001" customHeight="1" x14ac:dyDescent="0.2">
      <c r="A15" s="275"/>
      <c r="B15" s="272"/>
      <c r="C15" s="272"/>
      <c r="D15" s="272"/>
      <c r="E15" s="23"/>
      <c r="G15" s="273"/>
      <c r="H15" s="4"/>
      <c r="I15" s="11"/>
      <c r="J15" s="248"/>
      <c r="K15" s="249"/>
      <c r="L15" s="250"/>
      <c r="M15" s="17"/>
      <c r="N15" s="137"/>
      <c r="O15" s="100"/>
      <c r="P15" s="137"/>
    </row>
    <row r="16" spans="1:16" ht="20.100000000000001" customHeight="1" x14ac:dyDescent="0.2">
      <c r="A16" s="275"/>
      <c r="B16" s="272"/>
      <c r="C16" s="272"/>
      <c r="D16" s="272"/>
      <c r="E16" s="23"/>
      <c r="F16" s="11"/>
      <c r="G16" s="11"/>
      <c r="H16" s="58"/>
      <c r="I16" s="11"/>
      <c r="J16" s="248"/>
      <c r="K16" s="249"/>
      <c r="L16" s="250"/>
      <c r="M16" s="17"/>
      <c r="N16" s="137"/>
      <c r="O16" s="100"/>
      <c r="P16" s="137"/>
    </row>
    <row r="17" spans="1:16" ht="20.100000000000001" customHeight="1" x14ac:dyDescent="0.2">
      <c r="A17" s="275"/>
      <c r="B17" s="272"/>
      <c r="C17" s="272"/>
      <c r="D17" s="272"/>
      <c r="E17" s="23"/>
      <c r="F17" s="11"/>
      <c r="G17" s="11"/>
      <c r="H17" s="58"/>
      <c r="I17" s="11"/>
      <c r="J17" s="248"/>
      <c r="K17" s="249"/>
      <c r="L17" s="250"/>
      <c r="M17" s="17"/>
      <c r="N17" s="137"/>
      <c r="O17" s="100"/>
      <c r="P17" s="137"/>
    </row>
    <row r="18" spans="1:16" ht="20.100000000000001" customHeight="1" thickBot="1" x14ac:dyDescent="0.25">
      <c r="A18" s="275"/>
      <c r="B18" s="272"/>
      <c r="C18" s="272"/>
      <c r="D18" s="272"/>
      <c r="E18" s="23"/>
      <c r="F18" s="11"/>
      <c r="G18" s="11"/>
      <c r="H18" s="58"/>
      <c r="I18" s="11"/>
      <c r="J18" s="248"/>
      <c r="K18" s="249"/>
      <c r="L18" s="250"/>
      <c r="M18" s="17"/>
      <c r="N18" s="138"/>
      <c r="O18" s="100"/>
      <c r="P18" s="138"/>
    </row>
    <row r="19" spans="1:16" ht="20.100000000000001" customHeight="1" thickBot="1" x14ac:dyDescent="0.25">
      <c r="A19" s="69"/>
      <c r="B19" s="70"/>
      <c r="C19" s="70"/>
      <c r="D19" s="70"/>
      <c r="E19" s="23"/>
      <c r="F19" s="11"/>
      <c r="G19" s="11"/>
      <c r="H19" s="58"/>
      <c r="I19" s="11"/>
      <c r="K19" s="11"/>
      <c r="L19" s="82" t="s">
        <v>83</v>
      </c>
      <c r="M19" s="17"/>
      <c r="N19" s="139">
        <f>SUM(N14:N18)</f>
        <v>0</v>
      </c>
      <c r="O19" s="100"/>
      <c r="P19" s="139">
        <f>SUM(P14:P18)</f>
        <v>0</v>
      </c>
    </row>
    <row r="20" spans="1:16" x14ac:dyDescent="0.2">
      <c r="B20" s="276"/>
      <c r="C20" s="276"/>
      <c r="D20" s="276"/>
      <c r="E20" s="11"/>
      <c r="G20" s="11"/>
      <c r="I20" s="11"/>
      <c r="J20" s="11"/>
      <c r="K20" s="11"/>
      <c r="L20" s="16"/>
      <c r="M20" s="11"/>
      <c r="N20" s="16"/>
      <c r="O20" s="11"/>
      <c r="P20" s="16"/>
    </row>
    <row r="21" spans="1:16" ht="27" customHeight="1" x14ac:dyDescent="0.25">
      <c r="B21" s="267" t="s">
        <v>19</v>
      </c>
      <c r="C21" s="267"/>
      <c r="D21" s="267"/>
      <c r="E21" s="20"/>
      <c r="G21" s="11"/>
      <c r="H21" s="260" t="s">
        <v>14</v>
      </c>
      <c r="I21" s="260"/>
      <c r="J21" s="260"/>
      <c r="K21" s="11"/>
      <c r="L21" s="4" t="s">
        <v>46</v>
      </c>
      <c r="M21" s="11"/>
      <c r="N21" s="4" t="s">
        <v>54</v>
      </c>
      <c r="O21" s="11"/>
      <c r="P21" s="4" t="s">
        <v>10</v>
      </c>
    </row>
    <row r="22" spans="1:16" s="60" customFormat="1" x14ac:dyDescent="0.2">
      <c r="B22" s="282"/>
      <c r="C22" s="282"/>
      <c r="D22" s="282"/>
      <c r="E22" s="61"/>
      <c r="I22" s="63"/>
      <c r="J22" s="62"/>
      <c r="K22" s="63"/>
      <c r="L22" s="16" t="s">
        <v>4</v>
      </c>
      <c r="M22" s="11"/>
      <c r="N22" s="16" t="s">
        <v>4</v>
      </c>
      <c r="O22" s="11"/>
      <c r="P22" s="16" t="s">
        <v>4</v>
      </c>
    </row>
    <row r="23" spans="1:16" ht="20.100000000000001" customHeight="1" x14ac:dyDescent="0.2">
      <c r="A23" s="274" t="s">
        <v>43</v>
      </c>
      <c r="B23" s="272"/>
      <c r="C23" s="272"/>
      <c r="D23" s="272"/>
      <c r="E23" s="23"/>
      <c r="G23" s="11"/>
      <c r="H23" s="261"/>
      <c r="I23" s="262"/>
      <c r="J23" s="263"/>
      <c r="K23" s="17"/>
      <c r="L23" s="137"/>
      <c r="M23" s="100"/>
      <c r="N23" s="137"/>
      <c r="O23" s="100"/>
      <c r="P23" s="137"/>
    </row>
    <row r="24" spans="1:16" ht="20.100000000000001" customHeight="1" x14ac:dyDescent="0.2">
      <c r="A24" s="275"/>
      <c r="B24" s="272"/>
      <c r="C24" s="272"/>
      <c r="D24" s="272"/>
      <c r="E24" s="23"/>
      <c r="G24" s="11"/>
      <c r="H24" s="261"/>
      <c r="I24" s="262"/>
      <c r="J24" s="263"/>
      <c r="K24" s="17"/>
      <c r="L24" s="137"/>
      <c r="M24" s="100"/>
      <c r="N24" s="137"/>
      <c r="O24" s="100"/>
      <c r="P24" s="137"/>
    </row>
    <row r="25" spans="1:16" ht="20.100000000000001" customHeight="1" x14ac:dyDescent="0.2">
      <c r="A25" s="275"/>
      <c r="B25" s="272"/>
      <c r="C25" s="272"/>
      <c r="D25" s="272"/>
      <c r="E25" s="23"/>
      <c r="G25" s="11"/>
      <c r="H25" s="261"/>
      <c r="I25" s="262"/>
      <c r="J25" s="263"/>
      <c r="K25" s="17"/>
      <c r="L25" s="137"/>
      <c r="M25" s="100"/>
      <c r="N25" s="137"/>
      <c r="O25" s="100"/>
      <c r="P25" s="137"/>
    </row>
    <row r="26" spans="1:16" ht="20.100000000000001" customHeight="1" x14ac:dyDescent="0.2">
      <c r="A26" s="275"/>
      <c r="B26" s="272"/>
      <c r="C26" s="272"/>
      <c r="D26" s="272"/>
      <c r="E26" s="23"/>
      <c r="G26" s="11"/>
      <c r="H26" s="261"/>
      <c r="I26" s="262"/>
      <c r="J26" s="263"/>
      <c r="K26" s="17"/>
      <c r="L26" s="137"/>
      <c r="M26" s="100"/>
      <c r="N26" s="137"/>
      <c r="O26" s="100"/>
      <c r="P26" s="137"/>
    </row>
    <row r="27" spans="1:16" ht="20.100000000000001" customHeight="1" x14ac:dyDescent="0.2">
      <c r="A27" s="275"/>
      <c r="B27" s="272"/>
      <c r="C27" s="272"/>
      <c r="D27" s="272"/>
      <c r="E27" s="23"/>
      <c r="G27" s="11"/>
      <c r="H27" s="261"/>
      <c r="I27" s="262"/>
      <c r="J27" s="263"/>
      <c r="K27" s="17"/>
      <c r="L27" s="137"/>
      <c r="M27" s="100"/>
      <c r="N27" s="137"/>
      <c r="O27" s="100"/>
      <c r="P27" s="137"/>
    </row>
    <row r="28" spans="1:16" ht="20.100000000000001" customHeight="1" x14ac:dyDescent="0.2">
      <c r="A28" s="275"/>
      <c r="B28" s="272"/>
      <c r="C28" s="272"/>
      <c r="D28" s="272"/>
      <c r="E28" s="23"/>
      <c r="G28" s="11"/>
      <c r="H28" s="261"/>
      <c r="I28" s="262"/>
      <c r="J28" s="263"/>
      <c r="K28" s="17"/>
      <c r="L28" s="137"/>
      <c r="M28" s="100"/>
      <c r="N28" s="137"/>
      <c r="O28" s="100"/>
      <c r="P28" s="137"/>
    </row>
    <row r="29" spans="1:16" ht="20.100000000000001" customHeight="1" x14ac:dyDescent="0.2">
      <c r="A29" s="275"/>
      <c r="B29" s="272"/>
      <c r="C29" s="272"/>
      <c r="D29" s="272"/>
      <c r="E29" s="23"/>
      <c r="G29" s="11"/>
      <c r="H29" s="261"/>
      <c r="I29" s="262"/>
      <c r="J29" s="263"/>
      <c r="K29" s="17"/>
      <c r="L29" s="137"/>
      <c r="M29" s="100"/>
      <c r="N29" s="137"/>
      <c r="O29" s="100"/>
      <c r="P29" s="137"/>
    </row>
    <row r="30" spans="1:16" ht="20.100000000000001" customHeight="1" x14ac:dyDescent="0.2">
      <c r="A30" s="275"/>
      <c r="B30" s="272"/>
      <c r="C30" s="272"/>
      <c r="D30" s="272"/>
      <c r="E30" s="23"/>
      <c r="G30" s="11"/>
      <c r="H30" s="261"/>
      <c r="I30" s="262"/>
      <c r="J30" s="263"/>
      <c r="K30" s="17"/>
      <c r="L30" s="137"/>
      <c r="M30" s="100"/>
      <c r="N30" s="137"/>
      <c r="O30" s="100"/>
      <c r="P30" s="137"/>
    </row>
    <row r="31" spans="1:16" ht="20.100000000000001" customHeight="1" thickBot="1" x14ac:dyDescent="0.25">
      <c r="A31" s="275"/>
      <c r="B31" s="272"/>
      <c r="C31" s="272"/>
      <c r="D31" s="272"/>
      <c r="E31" s="23"/>
      <c r="G31" s="11"/>
      <c r="H31" s="261"/>
      <c r="I31" s="262"/>
      <c r="J31" s="263"/>
      <c r="K31" s="17"/>
      <c r="L31" s="138"/>
      <c r="M31" s="100"/>
      <c r="N31" s="138"/>
      <c r="O31" s="100"/>
      <c r="P31" s="138"/>
    </row>
    <row r="32" spans="1:16" ht="20.100000000000001" customHeight="1" thickBot="1" x14ac:dyDescent="0.25">
      <c r="A32" s="69"/>
      <c r="B32" s="70"/>
      <c r="C32" s="70"/>
      <c r="D32" s="70"/>
      <c r="E32" s="23"/>
      <c r="G32" s="11"/>
      <c r="I32" s="11"/>
      <c r="J32" s="71" t="s">
        <v>84</v>
      </c>
      <c r="K32" s="11"/>
      <c r="L32" s="139">
        <f>SUM(L23:L31)</f>
        <v>0</v>
      </c>
      <c r="M32" s="100"/>
      <c r="N32" s="139">
        <f>SUM(N23:N31)</f>
        <v>0</v>
      </c>
      <c r="O32" s="100"/>
      <c r="P32" s="139">
        <f>SUM(P23:P31)</f>
        <v>0</v>
      </c>
    </row>
    <row r="33" spans="1:16" ht="10.5" customHeight="1" x14ac:dyDescent="0.2">
      <c r="B33" s="280"/>
      <c r="C33" s="280"/>
      <c r="D33" s="280"/>
      <c r="E33" s="283"/>
      <c r="G33" s="283"/>
      <c r="H33" s="16"/>
      <c r="I33" s="273"/>
      <c r="J33" s="11"/>
      <c r="K33" s="11"/>
      <c r="L33" s="65"/>
      <c r="M33" s="273"/>
      <c r="N33" s="65"/>
      <c r="O33" s="281"/>
      <c r="P33" s="65"/>
    </row>
    <row r="34" spans="1:16" ht="19.5" customHeight="1" x14ac:dyDescent="0.25">
      <c r="B34" s="267" t="s">
        <v>19</v>
      </c>
      <c r="C34" s="267"/>
      <c r="D34" s="267"/>
      <c r="E34" s="283"/>
      <c r="G34" s="283"/>
      <c r="H34" s="16"/>
      <c r="I34" s="273"/>
      <c r="J34" s="260" t="s">
        <v>15</v>
      </c>
      <c r="K34" s="260"/>
      <c r="L34" s="260"/>
      <c r="M34" s="273"/>
      <c r="N34" s="4" t="s">
        <v>55</v>
      </c>
      <c r="O34" s="281"/>
      <c r="P34" s="4" t="s">
        <v>10</v>
      </c>
    </row>
    <row r="35" spans="1:16" s="60" customFormat="1" x14ac:dyDescent="0.2">
      <c r="B35" s="282"/>
      <c r="C35" s="282"/>
      <c r="D35" s="282"/>
      <c r="E35" s="61"/>
      <c r="F35" s="1"/>
      <c r="H35" s="62"/>
      <c r="I35" s="63"/>
      <c r="J35" s="63"/>
      <c r="K35" s="63"/>
      <c r="M35" s="63"/>
      <c r="N35" s="16" t="s">
        <v>4</v>
      </c>
      <c r="O35" s="11"/>
      <c r="P35" s="16" t="s">
        <v>4</v>
      </c>
    </row>
    <row r="36" spans="1:16" ht="20.100000000000001" customHeight="1" x14ac:dyDescent="0.2">
      <c r="A36" s="274" t="s">
        <v>44</v>
      </c>
      <c r="B36" s="272"/>
      <c r="C36" s="272"/>
      <c r="D36" s="272"/>
      <c r="E36" s="23"/>
      <c r="G36" s="11"/>
      <c r="H36" s="16"/>
      <c r="I36" s="11"/>
      <c r="J36" s="264"/>
      <c r="K36" s="265"/>
      <c r="L36" s="266"/>
      <c r="M36" s="11"/>
      <c r="N36" s="125"/>
      <c r="O36" s="134"/>
      <c r="P36" s="125"/>
    </row>
    <row r="37" spans="1:16" ht="20.100000000000001" customHeight="1" x14ac:dyDescent="0.2">
      <c r="A37" s="275"/>
      <c r="B37" s="272"/>
      <c r="C37" s="272"/>
      <c r="D37" s="272"/>
      <c r="E37" s="23"/>
      <c r="G37" s="11"/>
      <c r="H37" s="16"/>
      <c r="I37" s="11"/>
      <c r="J37" s="264"/>
      <c r="K37" s="265"/>
      <c r="L37" s="266"/>
      <c r="M37" s="11"/>
      <c r="N37" s="125"/>
      <c r="O37" s="134"/>
      <c r="P37" s="125"/>
    </row>
    <row r="38" spans="1:16" ht="20.100000000000001" customHeight="1" x14ac:dyDescent="0.2">
      <c r="A38" s="275"/>
      <c r="B38" s="272"/>
      <c r="C38" s="272"/>
      <c r="D38" s="272"/>
      <c r="E38" s="23"/>
      <c r="G38" s="11"/>
      <c r="H38" s="16"/>
      <c r="I38" s="11"/>
      <c r="J38" s="264"/>
      <c r="K38" s="265"/>
      <c r="L38" s="266"/>
      <c r="M38" s="11"/>
      <c r="N38" s="125"/>
      <c r="O38" s="134"/>
      <c r="P38" s="125"/>
    </row>
    <row r="39" spans="1:16" ht="20.100000000000001" customHeight="1" x14ac:dyDescent="0.2">
      <c r="A39" s="275"/>
      <c r="B39" s="272"/>
      <c r="C39" s="272"/>
      <c r="D39" s="272"/>
      <c r="E39" s="23"/>
      <c r="G39" s="11"/>
      <c r="H39" s="16"/>
      <c r="I39" s="11"/>
      <c r="J39" s="264"/>
      <c r="K39" s="265"/>
      <c r="L39" s="266"/>
      <c r="M39" s="11"/>
      <c r="N39" s="125"/>
      <c r="O39" s="134"/>
      <c r="P39" s="125"/>
    </row>
    <row r="40" spans="1:16" ht="20.100000000000001" customHeight="1" thickBot="1" x14ac:dyDescent="0.25">
      <c r="A40" s="275"/>
      <c r="B40" s="272"/>
      <c r="C40" s="272"/>
      <c r="D40" s="272"/>
      <c r="E40" s="23"/>
      <c r="G40" s="11"/>
      <c r="H40" s="16"/>
      <c r="I40" s="11"/>
      <c r="J40" s="264"/>
      <c r="K40" s="265"/>
      <c r="L40" s="266"/>
      <c r="M40" s="11"/>
      <c r="N40" s="210"/>
      <c r="O40" s="134"/>
      <c r="P40" s="210"/>
    </row>
    <row r="41" spans="1:16" ht="20.100000000000001" customHeight="1" thickBot="1" x14ac:dyDescent="0.25">
      <c r="A41" s="69"/>
      <c r="B41" s="70"/>
      <c r="C41" s="70"/>
      <c r="D41" s="70"/>
      <c r="E41" s="23"/>
      <c r="G41" s="11"/>
      <c r="H41" s="16"/>
      <c r="I41" s="11"/>
      <c r="K41" s="11"/>
      <c r="L41" s="71" t="s">
        <v>84</v>
      </c>
      <c r="M41" s="11"/>
      <c r="N41" s="211">
        <f>SUM(N36:N40)</f>
        <v>0</v>
      </c>
      <c r="O41" s="134"/>
      <c r="P41" s="211">
        <f>SUM(P36:P40)</f>
        <v>0</v>
      </c>
    </row>
    <row r="42" spans="1:16" x14ac:dyDescent="0.2">
      <c r="A42" s="15"/>
      <c r="B42" s="37"/>
      <c r="C42" s="11"/>
      <c r="D42" s="11"/>
      <c r="E42" s="11"/>
      <c r="F42" s="11"/>
      <c r="G42" s="11"/>
      <c r="H42" s="11"/>
      <c r="I42" s="11"/>
      <c r="J42" s="11"/>
      <c r="K42" s="11"/>
      <c r="M42" s="11"/>
      <c r="O42" s="11"/>
    </row>
    <row r="43" spans="1:16" ht="24" x14ac:dyDescent="0.25">
      <c r="B43" s="267" t="s">
        <v>19</v>
      </c>
      <c r="C43" s="267"/>
      <c r="D43" s="267"/>
      <c r="E43" s="11"/>
      <c r="G43" s="11"/>
      <c r="H43" s="11"/>
      <c r="I43" s="11"/>
      <c r="J43" s="260" t="s">
        <v>15</v>
      </c>
      <c r="K43" s="260"/>
      <c r="L43" s="260"/>
      <c r="M43" s="11"/>
      <c r="N43" s="16" t="s">
        <v>56</v>
      </c>
      <c r="O43" s="11"/>
      <c r="P43" s="4" t="s">
        <v>10</v>
      </c>
    </row>
    <row r="44" spans="1:16" s="60" customFormat="1" x14ac:dyDescent="0.2">
      <c r="B44" s="282"/>
      <c r="C44" s="282"/>
      <c r="D44" s="282"/>
      <c r="E44" s="61"/>
      <c r="F44" s="62"/>
      <c r="H44" s="62"/>
      <c r="I44" s="63"/>
      <c r="J44" s="63"/>
      <c r="K44" s="63"/>
      <c r="L44" s="62"/>
      <c r="M44" s="63"/>
      <c r="N44" s="16" t="s">
        <v>4</v>
      </c>
      <c r="O44" s="11"/>
      <c r="P44" s="16" t="s">
        <v>4</v>
      </c>
    </row>
    <row r="45" spans="1:16" ht="20.100000000000001" customHeight="1" x14ac:dyDescent="0.2">
      <c r="A45" s="274" t="s">
        <v>69</v>
      </c>
      <c r="B45" s="272"/>
      <c r="C45" s="272"/>
      <c r="D45" s="272"/>
      <c r="E45" s="23"/>
      <c r="G45" s="11"/>
      <c r="H45" s="11"/>
      <c r="I45" s="11"/>
      <c r="J45" s="264"/>
      <c r="K45" s="265"/>
      <c r="L45" s="266"/>
      <c r="M45" s="11"/>
      <c r="N45" s="101"/>
      <c r="O45" s="100"/>
      <c r="P45" s="101"/>
    </row>
    <row r="46" spans="1:16" ht="20.100000000000001" customHeight="1" x14ac:dyDescent="0.2">
      <c r="A46" s="275"/>
      <c r="B46" s="272"/>
      <c r="C46" s="272"/>
      <c r="D46" s="272"/>
      <c r="E46" s="23"/>
      <c r="G46" s="11"/>
      <c r="H46" s="11"/>
      <c r="I46" s="11"/>
      <c r="J46" s="264"/>
      <c r="K46" s="265"/>
      <c r="L46" s="266"/>
      <c r="M46" s="11"/>
      <c r="N46" s="101"/>
      <c r="O46" s="100"/>
      <c r="P46" s="101"/>
    </row>
    <row r="47" spans="1:16" ht="20.100000000000001" customHeight="1" thickBot="1" x14ac:dyDescent="0.25">
      <c r="A47" s="275"/>
      <c r="B47" s="272"/>
      <c r="C47" s="272"/>
      <c r="D47" s="272"/>
      <c r="E47" s="23"/>
      <c r="G47" s="11"/>
      <c r="H47" s="11"/>
      <c r="I47" s="11"/>
      <c r="J47" s="264"/>
      <c r="K47" s="265"/>
      <c r="L47" s="266"/>
      <c r="M47" s="11"/>
      <c r="N47" s="140"/>
      <c r="O47" s="100"/>
      <c r="P47" s="140"/>
    </row>
    <row r="48" spans="1:16" ht="20.100000000000001" customHeight="1" thickBot="1" x14ac:dyDescent="0.25">
      <c r="A48" s="69"/>
      <c r="B48" s="70"/>
      <c r="C48" s="70"/>
      <c r="D48" s="70"/>
      <c r="E48" s="23"/>
      <c r="G48" s="11"/>
      <c r="H48" s="11"/>
      <c r="I48" s="11"/>
      <c r="K48" s="11"/>
      <c r="L48" s="71" t="s">
        <v>84</v>
      </c>
      <c r="M48" s="11"/>
      <c r="N48" s="139">
        <f>SUM(N45:N47)</f>
        <v>0</v>
      </c>
      <c r="O48" s="100"/>
      <c r="P48" s="139">
        <f>SUM(P45:P47)</f>
        <v>0</v>
      </c>
    </row>
    <row r="49" spans="1:16" x14ac:dyDescent="0.2">
      <c r="A49" s="15"/>
      <c r="B49" s="37"/>
      <c r="C49" s="11"/>
      <c r="D49" s="11"/>
      <c r="E49" s="11"/>
      <c r="F49" s="11"/>
      <c r="G49" s="11"/>
      <c r="H49" s="11"/>
      <c r="I49" s="11"/>
      <c r="J49" s="11"/>
      <c r="K49" s="11"/>
      <c r="M49" s="11"/>
      <c r="O49" s="11"/>
    </row>
    <row r="50" spans="1:16" ht="40.5" customHeight="1" x14ac:dyDescent="0.25">
      <c r="A50" s="72" t="s">
        <v>78</v>
      </c>
      <c r="B50" s="284" t="s">
        <v>133</v>
      </c>
      <c r="C50" s="284"/>
      <c r="D50" s="284"/>
      <c r="E50" s="284"/>
      <c r="F50" s="284"/>
      <c r="G50" s="73"/>
      <c r="H50" s="285" t="s">
        <v>16</v>
      </c>
      <c r="I50" s="285"/>
      <c r="J50" s="285"/>
      <c r="K50" s="285"/>
      <c r="L50" s="285"/>
      <c r="M50" s="74"/>
      <c r="N50" s="74"/>
      <c r="O50" s="75"/>
      <c r="P50" s="76" t="s">
        <v>17</v>
      </c>
    </row>
    <row r="51" spans="1:16" ht="33.75" customHeight="1" x14ac:dyDescent="0.2">
      <c r="A51" s="50"/>
      <c r="B51" s="251"/>
      <c r="C51" s="252"/>
      <c r="D51" s="252"/>
      <c r="E51" s="252"/>
      <c r="F51" s="253"/>
      <c r="G51" s="64"/>
      <c r="H51" s="251" t="s">
        <v>136</v>
      </c>
      <c r="I51" s="252"/>
      <c r="J51" s="252"/>
      <c r="K51" s="252"/>
      <c r="L51" s="252"/>
      <c r="M51" s="252"/>
      <c r="N51" s="253"/>
      <c r="P51" s="77">
        <v>46161</v>
      </c>
    </row>
    <row r="52" spans="1:16" ht="33.75" customHeight="1" x14ac:dyDescent="0.2">
      <c r="A52" s="50"/>
      <c r="B52" s="254"/>
      <c r="C52" s="255"/>
      <c r="D52" s="255"/>
      <c r="E52" s="255"/>
      <c r="F52" s="256"/>
      <c r="G52" s="64"/>
      <c r="H52" s="257"/>
      <c r="I52" s="258"/>
      <c r="J52" s="258"/>
      <c r="K52" s="258"/>
      <c r="L52" s="258"/>
      <c r="M52" s="258"/>
      <c r="N52" s="259"/>
      <c r="P52" s="78"/>
    </row>
    <row r="53" spans="1:16" ht="14.25" x14ac:dyDescent="0.2">
      <c r="F53" s="64"/>
      <c r="G53" s="64"/>
    </row>
    <row r="54" spans="1:16" x14ac:dyDescent="0.2">
      <c r="B54" s="229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29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86" t="str">
        <f>'R&amp;P Accounts'!B2</f>
        <v xml:space="preserve"> </v>
      </c>
      <c r="C1" s="286"/>
      <c r="D1" s="286"/>
      <c r="E1" s="286"/>
      <c r="F1" s="286"/>
      <c r="G1" s="286"/>
      <c r="H1" s="286"/>
      <c r="I1" s="286"/>
      <c r="J1" s="286"/>
      <c r="K1" s="304" t="str">
        <f>'R&amp;P Accounts'!L2</f>
        <v>SCOO4790</v>
      </c>
      <c r="L1" s="304"/>
    </row>
    <row r="2" spans="1:12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5" customFormat="1" ht="26.25" customHeight="1" x14ac:dyDescent="0.2">
      <c r="A3" s="41" t="s">
        <v>110</v>
      </c>
      <c r="B3" s="42"/>
      <c r="C3" s="41"/>
      <c r="D3" s="41"/>
      <c r="E3" s="41"/>
      <c r="F3" s="41"/>
      <c r="G3" s="305"/>
      <c r="H3" s="305"/>
      <c r="I3" s="305"/>
      <c r="J3" s="305"/>
      <c r="K3" s="80"/>
    </row>
    <row r="4" spans="1:12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">
      <c r="A5" s="299" t="s">
        <v>112</v>
      </c>
      <c r="B5" s="307"/>
      <c r="C5" s="308"/>
      <c r="D5" s="308"/>
      <c r="E5" s="308"/>
      <c r="F5" s="308"/>
      <c r="G5" s="308"/>
      <c r="H5" s="308"/>
      <c r="I5" s="308"/>
      <c r="J5" s="308"/>
      <c r="K5" s="309"/>
    </row>
    <row r="6" spans="1:12" ht="20.100000000000001" customHeight="1" x14ac:dyDescent="0.2">
      <c r="A6" s="300"/>
      <c r="B6" s="310"/>
      <c r="C6" s="311"/>
      <c r="D6" s="311"/>
      <c r="E6" s="311"/>
      <c r="F6" s="311"/>
      <c r="G6" s="311"/>
      <c r="H6" s="311"/>
      <c r="I6" s="311"/>
      <c r="J6" s="311"/>
      <c r="K6" s="312"/>
    </row>
    <row r="7" spans="1:12" ht="29.25" customHeight="1" x14ac:dyDescent="0.2">
      <c r="A7" s="300"/>
      <c r="B7" s="310"/>
      <c r="C7" s="311"/>
      <c r="D7" s="311"/>
      <c r="E7" s="311"/>
      <c r="F7" s="311"/>
      <c r="G7" s="311"/>
      <c r="H7" s="311"/>
      <c r="I7" s="311"/>
      <c r="J7" s="311"/>
      <c r="K7" s="312"/>
    </row>
    <row r="8" spans="1:12" ht="41.25" customHeight="1" x14ac:dyDescent="0.2">
      <c r="A8" s="300"/>
      <c r="B8" s="310"/>
      <c r="C8" s="311"/>
      <c r="D8" s="311"/>
      <c r="E8" s="311"/>
      <c r="F8" s="311"/>
      <c r="G8" s="311"/>
      <c r="H8" s="311"/>
      <c r="I8" s="311"/>
      <c r="J8" s="311"/>
      <c r="K8" s="312"/>
    </row>
    <row r="9" spans="1:12" ht="64.5" customHeight="1" x14ac:dyDescent="0.2">
      <c r="A9" s="300"/>
      <c r="B9" s="313"/>
      <c r="C9" s="314"/>
      <c r="D9" s="314"/>
      <c r="E9" s="314"/>
      <c r="F9" s="314"/>
      <c r="G9" s="314"/>
      <c r="H9" s="314"/>
      <c r="I9" s="314"/>
      <c r="J9" s="314"/>
      <c r="K9" s="315"/>
    </row>
    <row r="10" spans="1:12" x14ac:dyDescent="0.2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 x14ac:dyDescent="0.2">
      <c r="B11" s="316" t="s">
        <v>49</v>
      </c>
      <c r="C11" s="316"/>
      <c r="D11" s="316"/>
      <c r="E11" s="316"/>
      <c r="F11" s="316"/>
      <c r="G11" s="11"/>
      <c r="H11" s="16" t="s">
        <v>48</v>
      </c>
      <c r="I11" s="11"/>
      <c r="J11" s="16" t="s">
        <v>89</v>
      </c>
      <c r="K11" s="16" t="s">
        <v>47</v>
      </c>
    </row>
    <row r="12" spans="1:12" ht="20.100000000000001" customHeight="1" x14ac:dyDescent="0.25">
      <c r="A12" s="299" t="s">
        <v>58</v>
      </c>
      <c r="B12" s="301"/>
      <c r="C12" s="302"/>
      <c r="D12" s="302"/>
      <c r="E12" s="302"/>
      <c r="F12" s="303"/>
      <c r="G12" s="17"/>
      <c r="H12" s="187"/>
      <c r="I12" s="188"/>
      <c r="J12" s="189"/>
      <c r="K12" s="190"/>
    </row>
    <row r="13" spans="1:12" ht="20.100000000000001" customHeight="1" x14ac:dyDescent="0.25">
      <c r="A13" s="300"/>
      <c r="B13" s="301"/>
      <c r="C13" s="302"/>
      <c r="D13" s="302"/>
      <c r="E13" s="302"/>
      <c r="F13" s="303"/>
      <c r="G13" s="17"/>
      <c r="H13" s="187"/>
      <c r="I13" s="188"/>
      <c r="J13" s="189"/>
      <c r="K13" s="190"/>
    </row>
    <row r="14" spans="1:12" ht="20.100000000000001" customHeight="1" x14ac:dyDescent="0.25">
      <c r="A14" s="300"/>
      <c r="B14" s="301"/>
      <c r="C14" s="302"/>
      <c r="D14" s="302"/>
      <c r="E14" s="302"/>
      <c r="F14" s="303"/>
      <c r="G14" s="17"/>
      <c r="H14" s="187"/>
      <c r="I14" s="188"/>
      <c r="J14" s="189"/>
      <c r="K14" s="190"/>
    </row>
    <row r="15" spans="1:12" ht="20.100000000000001" customHeight="1" x14ac:dyDescent="0.25">
      <c r="A15" s="300"/>
      <c r="B15" s="301"/>
      <c r="C15" s="302"/>
      <c r="D15" s="302"/>
      <c r="E15" s="302"/>
      <c r="F15" s="303"/>
      <c r="G15" s="17"/>
      <c r="H15" s="187"/>
      <c r="I15" s="188"/>
      <c r="J15" s="189"/>
      <c r="K15" s="190"/>
    </row>
    <row r="16" spans="1:12" ht="20.100000000000001" customHeight="1" x14ac:dyDescent="0.25">
      <c r="A16" s="300"/>
      <c r="B16" s="290"/>
      <c r="C16" s="291"/>
      <c r="D16" s="291"/>
      <c r="E16" s="291"/>
      <c r="F16" s="292"/>
      <c r="G16" s="17"/>
      <c r="H16" s="187"/>
      <c r="I16" s="188"/>
      <c r="J16" s="189"/>
      <c r="K16" s="191"/>
    </row>
    <row r="17" spans="1:11" ht="20.25" customHeight="1" x14ac:dyDescent="0.25">
      <c r="A17" s="11"/>
      <c r="B17" s="321" t="s">
        <v>83</v>
      </c>
      <c r="C17" s="321"/>
      <c r="D17" s="321"/>
      <c r="E17" s="321"/>
      <c r="F17" s="321"/>
      <c r="G17" s="321"/>
      <c r="H17" s="321"/>
      <c r="I17" s="321"/>
      <c r="J17" s="321"/>
      <c r="K17" s="212">
        <f>SUM(K12:K16)</f>
        <v>0</v>
      </c>
    </row>
    <row r="18" spans="1:11" ht="15.75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20.100000000000001" customHeight="1" x14ac:dyDescent="0.2">
      <c r="A19" s="59" t="s">
        <v>59</v>
      </c>
      <c r="B19" s="293" t="s">
        <v>116</v>
      </c>
      <c r="C19" s="294"/>
      <c r="D19" s="294"/>
      <c r="E19" s="294"/>
      <c r="F19" s="294"/>
      <c r="G19" s="294"/>
      <c r="H19" s="294"/>
      <c r="I19" s="294"/>
      <c r="J19" s="295"/>
      <c r="K19" s="324"/>
    </row>
    <row r="20" spans="1:11" ht="17.25" customHeight="1" x14ac:dyDescent="0.2">
      <c r="A20" s="15"/>
      <c r="B20" s="296"/>
      <c r="C20" s="297"/>
      <c r="D20" s="297"/>
      <c r="E20" s="297"/>
      <c r="F20" s="297"/>
      <c r="G20" s="297"/>
      <c r="H20" s="297"/>
      <c r="I20" s="297"/>
      <c r="J20" s="298"/>
      <c r="K20" s="325"/>
    </row>
    <row r="21" spans="1:11" ht="12.75" customHeight="1" x14ac:dyDescent="0.2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 x14ac:dyDescent="0.2">
      <c r="B22" s="316" t="s">
        <v>50</v>
      </c>
      <c r="C22" s="316"/>
      <c r="D22" s="316"/>
      <c r="E22" s="316"/>
      <c r="F22" s="316"/>
      <c r="G22" s="316"/>
      <c r="H22" s="316"/>
      <c r="I22" s="316"/>
      <c r="J22" s="316"/>
      <c r="K22" s="16" t="s">
        <v>47</v>
      </c>
    </row>
    <row r="23" spans="1:11" ht="19.5" customHeight="1" x14ac:dyDescent="0.2">
      <c r="A23" s="299" t="s">
        <v>60</v>
      </c>
      <c r="B23" s="301"/>
      <c r="C23" s="302"/>
      <c r="D23" s="302"/>
      <c r="E23" s="302"/>
      <c r="F23" s="302"/>
      <c r="G23" s="302"/>
      <c r="H23" s="302"/>
      <c r="I23" s="302"/>
      <c r="J23" s="303"/>
      <c r="K23" s="89"/>
    </row>
    <row r="24" spans="1:11" ht="20.100000000000001" customHeight="1" x14ac:dyDescent="0.2">
      <c r="A24" s="300"/>
      <c r="B24" s="301"/>
      <c r="C24" s="302"/>
      <c r="D24" s="302"/>
      <c r="E24" s="302"/>
      <c r="F24" s="302"/>
      <c r="G24" s="302"/>
      <c r="H24" s="302"/>
      <c r="I24" s="302"/>
      <c r="J24" s="303"/>
      <c r="K24" s="89"/>
    </row>
    <row r="25" spans="1:11" ht="20.100000000000001" customHeight="1" x14ac:dyDescent="0.2">
      <c r="A25" s="300"/>
      <c r="B25" s="301"/>
      <c r="C25" s="302"/>
      <c r="D25" s="302"/>
      <c r="E25" s="302"/>
      <c r="F25" s="302"/>
      <c r="G25" s="302"/>
      <c r="H25" s="302"/>
      <c r="I25" s="302"/>
      <c r="J25" s="303"/>
      <c r="K25" s="89"/>
    </row>
    <row r="26" spans="1:11" ht="20.100000000000001" customHeight="1" x14ac:dyDescent="0.2">
      <c r="A26" s="300"/>
      <c r="B26" s="301"/>
      <c r="C26" s="302"/>
      <c r="D26" s="302"/>
      <c r="E26" s="302"/>
      <c r="F26" s="302"/>
      <c r="G26" s="302"/>
      <c r="H26" s="302"/>
      <c r="I26" s="302"/>
      <c r="J26" s="303"/>
      <c r="K26" s="89"/>
    </row>
    <row r="27" spans="1:11" ht="20.100000000000001" customHeight="1" x14ac:dyDescent="0.2">
      <c r="A27" s="300"/>
      <c r="B27" s="290"/>
      <c r="C27" s="291"/>
      <c r="D27" s="291"/>
      <c r="E27" s="291"/>
      <c r="F27" s="291"/>
      <c r="G27" s="291"/>
      <c r="H27" s="291"/>
      <c r="I27" s="291"/>
      <c r="J27" s="292"/>
      <c r="K27" s="89"/>
    </row>
    <row r="28" spans="1:11" x14ac:dyDescent="0.2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00000000000001" customHeight="1" x14ac:dyDescent="0.2">
      <c r="A29" s="59" t="s">
        <v>61</v>
      </c>
      <c r="B29" s="293" t="s">
        <v>117</v>
      </c>
      <c r="C29" s="294"/>
      <c r="D29" s="294"/>
      <c r="E29" s="294"/>
      <c r="F29" s="294"/>
      <c r="G29" s="294"/>
      <c r="H29" s="294"/>
      <c r="I29" s="294"/>
      <c r="J29" s="295"/>
      <c r="K29" s="322"/>
    </row>
    <row r="30" spans="1:11" ht="17.25" customHeight="1" x14ac:dyDescent="0.2">
      <c r="A30" s="15"/>
      <c r="B30" s="296"/>
      <c r="C30" s="297"/>
      <c r="D30" s="297"/>
      <c r="E30" s="297"/>
      <c r="F30" s="297"/>
      <c r="G30" s="297"/>
      <c r="H30" s="297"/>
      <c r="I30" s="297"/>
      <c r="J30" s="298"/>
      <c r="K30" s="323"/>
    </row>
    <row r="31" spans="1:11" ht="12.75" customHeight="1" x14ac:dyDescent="0.2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 x14ac:dyDescent="0.2">
      <c r="A32" s="306"/>
      <c r="B32" s="306"/>
      <c r="C32" s="306"/>
      <c r="D32" s="306"/>
      <c r="E32" s="306"/>
      <c r="F32" s="306"/>
      <c r="G32" s="306"/>
      <c r="H32" s="306"/>
      <c r="I32" s="11"/>
      <c r="J32" s="16" t="s">
        <v>82</v>
      </c>
      <c r="K32" s="16" t="s">
        <v>47</v>
      </c>
    </row>
    <row r="33" spans="1:11" ht="20.100000000000001" customHeight="1" x14ac:dyDescent="0.2">
      <c r="A33" s="299" t="s">
        <v>62</v>
      </c>
      <c r="B33" s="301"/>
      <c r="C33" s="302"/>
      <c r="D33" s="302"/>
      <c r="E33" s="302"/>
      <c r="F33" s="302"/>
      <c r="G33" s="302"/>
      <c r="H33" s="303"/>
      <c r="I33" s="17"/>
      <c r="J33" s="89"/>
      <c r="K33" s="89"/>
    </row>
    <row r="34" spans="1:11" ht="20.100000000000001" customHeight="1" x14ac:dyDescent="0.2">
      <c r="A34" s="300"/>
      <c r="B34" s="301"/>
      <c r="C34" s="302"/>
      <c r="D34" s="302"/>
      <c r="E34" s="302"/>
      <c r="F34" s="302"/>
      <c r="G34" s="302"/>
      <c r="H34" s="303"/>
      <c r="I34" s="17"/>
      <c r="J34" s="89"/>
      <c r="K34" s="89"/>
    </row>
    <row r="35" spans="1:11" ht="20.100000000000001" customHeight="1" x14ac:dyDescent="0.2">
      <c r="A35" s="300"/>
      <c r="B35" s="301"/>
      <c r="C35" s="302"/>
      <c r="D35" s="302"/>
      <c r="E35" s="302"/>
      <c r="F35" s="302"/>
      <c r="G35" s="302"/>
      <c r="H35" s="303"/>
      <c r="I35" s="17"/>
      <c r="J35" s="89"/>
      <c r="K35" s="89"/>
    </row>
    <row r="36" spans="1:11" ht="20.100000000000001" customHeight="1" x14ac:dyDescent="0.2">
      <c r="A36" s="300"/>
      <c r="B36" s="301"/>
      <c r="C36" s="302"/>
      <c r="D36" s="302"/>
      <c r="E36" s="302"/>
      <c r="F36" s="302"/>
      <c r="G36" s="302"/>
      <c r="H36" s="303"/>
      <c r="I36" s="17"/>
      <c r="J36" s="89"/>
      <c r="K36" s="89"/>
    </row>
    <row r="37" spans="1:11" ht="20.100000000000001" customHeight="1" x14ac:dyDescent="0.2">
      <c r="A37" s="300"/>
      <c r="B37" s="290"/>
      <c r="C37" s="291"/>
      <c r="D37" s="291"/>
      <c r="E37" s="291"/>
      <c r="F37" s="291"/>
      <c r="G37" s="291"/>
      <c r="H37" s="292"/>
      <c r="I37" s="17"/>
      <c r="J37" s="89"/>
      <c r="K37" s="89"/>
    </row>
    <row r="38" spans="1:11" x14ac:dyDescent="0.2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6" x14ac:dyDescent="0.25">
      <c r="B39" s="320" t="s">
        <v>51</v>
      </c>
      <c r="C39" s="320"/>
      <c r="D39" s="320"/>
      <c r="E39" s="11"/>
      <c r="F39" s="320" t="s">
        <v>57</v>
      </c>
      <c r="G39" s="320"/>
      <c r="H39" s="320"/>
      <c r="I39" s="11"/>
      <c r="J39" s="16" t="s">
        <v>52</v>
      </c>
      <c r="K39" s="16" t="s">
        <v>53</v>
      </c>
    </row>
    <row r="40" spans="1:11" ht="20.100000000000001" customHeight="1" x14ac:dyDescent="0.2">
      <c r="A40" s="299" t="s">
        <v>63</v>
      </c>
      <c r="B40" s="301"/>
      <c r="C40" s="302"/>
      <c r="D40" s="303"/>
      <c r="E40" s="90"/>
      <c r="F40" s="317"/>
      <c r="G40" s="318"/>
      <c r="H40" s="319"/>
      <c r="I40" s="17"/>
      <c r="J40" s="89"/>
      <c r="K40" s="89"/>
    </row>
    <row r="41" spans="1:11" ht="20.100000000000001" customHeight="1" x14ac:dyDescent="0.2">
      <c r="A41" s="300"/>
      <c r="B41" s="290"/>
      <c r="C41" s="291"/>
      <c r="D41" s="292"/>
      <c r="E41" s="90"/>
      <c r="F41" s="317"/>
      <c r="G41" s="318"/>
      <c r="H41" s="319"/>
      <c r="I41" s="17"/>
      <c r="J41" s="89"/>
      <c r="K41" s="89"/>
    </row>
    <row r="42" spans="1:11" ht="20.100000000000001" customHeight="1" x14ac:dyDescent="0.2">
      <c r="A42" s="300"/>
      <c r="B42" s="301"/>
      <c r="C42" s="302"/>
      <c r="D42" s="303"/>
      <c r="E42" s="90"/>
      <c r="F42" s="317"/>
      <c r="G42" s="318"/>
      <c r="H42" s="319"/>
      <c r="I42" s="17"/>
      <c r="J42" s="89"/>
      <c r="K42" s="89"/>
    </row>
    <row r="43" spans="1:11" ht="20.100000000000001" customHeight="1" x14ac:dyDescent="0.2">
      <c r="A43" s="300"/>
      <c r="B43" s="301"/>
      <c r="C43" s="302"/>
      <c r="D43" s="303"/>
      <c r="E43" s="90"/>
      <c r="F43" s="317"/>
      <c r="G43" s="318"/>
      <c r="H43" s="319"/>
      <c r="I43" s="17"/>
      <c r="J43" s="89"/>
      <c r="K43" s="89"/>
    </row>
    <row r="44" spans="1:11" ht="20.100000000000001" customHeight="1" x14ac:dyDescent="0.2">
      <c r="A44" s="300"/>
      <c r="B44" s="290"/>
      <c r="C44" s="291"/>
      <c r="D44" s="292"/>
      <c r="E44" s="90"/>
      <c r="F44" s="317"/>
      <c r="G44" s="318"/>
      <c r="H44" s="319"/>
      <c r="I44" s="17"/>
      <c r="J44" s="89"/>
      <c r="K44" s="89"/>
    </row>
    <row r="45" spans="1:11" x14ac:dyDescent="0.2">
      <c r="A45" s="306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 x14ac:dyDescent="0.2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 x14ac:dyDescent="0.2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 x14ac:dyDescent="0.2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 x14ac:dyDescent="0.2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 x14ac:dyDescent="0.2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 x14ac:dyDescent="0.2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 x14ac:dyDescent="0.2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 x14ac:dyDescent="0.2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 x14ac:dyDescent="0.2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 x14ac:dyDescent="0.2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 x14ac:dyDescent="0.2">
      <c r="B56" s="51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K29:K30"/>
    <mergeCell ref="A28:K28"/>
    <mergeCell ref="B23:J23"/>
    <mergeCell ref="B24:J24"/>
    <mergeCell ref="B25:J25"/>
    <mergeCell ref="B26:J26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2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6" t="str">
        <f>'R&amp;P Accounts'!B2</f>
        <v xml:space="preserve"> </v>
      </c>
      <c r="D1" s="286"/>
      <c r="E1" s="286"/>
      <c r="F1" s="286"/>
      <c r="G1" s="286"/>
      <c r="H1" s="286"/>
      <c r="I1" s="286"/>
      <c r="J1" s="286"/>
      <c r="K1" s="286"/>
      <c r="M1" s="304" t="str">
        <f>'R&amp;P Accounts'!L2</f>
        <v>SCOO4790</v>
      </c>
      <c r="N1" s="304"/>
    </row>
    <row r="2" spans="1:14" ht="10.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5" customFormat="1" ht="26.25" customHeight="1" x14ac:dyDescent="0.2">
      <c r="A3" s="41" t="s">
        <v>113</v>
      </c>
      <c r="B3" s="41"/>
      <c r="C3" s="42"/>
      <c r="D3" s="41"/>
      <c r="E3" s="41"/>
      <c r="F3" s="41"/>
      <c r="G3" s="41"/>
      <c r="H3" s="103"/>
      <c r="I3" s="103"/>
      <c r="J3" s="103"/>
      <c r="K3" s="103"/>
      <c r="L3" s="80"/>
      <c r="M3" s="44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ht="20.100000000000001" customHeight="1" x14ac:dyDescent="0.2">
      <c r="A7" s="59" t="s">
        <v>121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40.5" customHeight="1" x14ac:dyDescent="0.2">
      <c r="C8" s="71" t="s">
        <v>2</v>
      </c>
      <c r="D8" s="14"/>
      <c r="E8" s="71" t="s">
        <v>3</v>
      </c>
      <c r="F8" s="81"/>
      <c r="G8" s="71" t="s">
        <v>79</v>
      </c>
      <c r="H8" s="81"/>
      <c r="I8" s="71" t="s">
        <v>81</v>
      </c>
      <c r="J8" s="81"/>
      <c r="K8" s="71" t="s">
        <v>75</v>
      </c>
      <c r="L8" s="81"/>
      <c r="M8" s="71" t="s">
        <v>76</v>
      </c>
    </row>
    <row r="9" spans="1:14" ht="20.100000000000001" customHeight="1" x14ac:dyDescent="0.2">
      <c r="A9" s="68"/>
      <c r="B9" s="68"/>
      <c r="C9" s="16" t="s">
        <v>4</v>
      </c>
      <c r="E9" s="16" t="s">
        <v>4</v>
      </c>
      <c r="F9" s="11"/>
      <c r="G9" s="16" t="s">
        <v>4</v>
      </c>
      <c r="H9" s="11"/>
      <c r="I9" s="16" t="s">
        <v>4</v>
      </c>
      <c r="J9" s="11"/>
      <c r="K9" s="16" t="s">
        <v>4</v>
      </c>
      <c r="L9" s="11"/>
      <c r="M9" s="16" t="s">
        <v>4</v>
      </c>
    </row>
    <row r="10" spans="1:14" ht="16.5" customHeight="1" x14ac:dyDescent="0.25">
      <c r="A10" s="97"/>
      <c r="B10" s="17"/>
      <c r="C10" s="118"/>
      <c r="D10" s="119"/>
      <c r="E10" s="118"/>
      <c r="F10" s="119"/>
      <c r="G10" s="118"/>
      <c r="H10" s="122"/>
      <c r="I10" s="118"/>
      <c r="J10" s="122"/>
      <c r="K10" s="118">
        <f>SUM(C10:I10)</f>
        <v>0</v>
      </c>
      <c r="L10" s="119"/>
      <c r="M10" s="123"/>
    </row>
    <row r="11" spans="1:14" ht="16.5" customHeight="1" x14ac:dyDescent="0.25">
      <c r="A11" s="97"/>
      <c r="B11" s="17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/>
    </row>
    <row r="12" spans="1:14" ht="16.5" customHeight="1" x14ac:dyDescent="0.25">
      <c r="A12" s="97"/>
      <c r="B12" s="17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25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3"/>
      <c r="M13" s="123"/>
    </row>
    <row r="14" spans="1:14" ht="20.25" customHeight="1" thickBot="1" x14ac:dyDescent="0.25">
      <c r="A14" s="94" t="s">
        <v>83</v>
      </c>
      <c r="B14" s="94"/>
      <c r="C14" s="121">
        <f>SUM(C10:C13)</f>
        <v>0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0</v>
      </c>
      <c r="L14" s="213"/>
      <c r="M14" s="121">
        <f>SUM(M10:M13)</f>
        <v>0</v>
      </c>
    </row>
    <row r="15" spans="1:14" ht="13.5" customHeight="1" x14ac:dyDescent="0.2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4" ht="15" customHeight="1" x14ac:dyDescent="0.2">
      <c r="A16" s="59"/>
      <c r="B16" s="59"/>
      <c r="C16" s="214" t="str">
        <f>IF('R&amp;P Accounts'!B12-'Additional notes (1)  '!C14=0,0,"reference error")</f>
        <v>reference error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>
        <f>IF('R&amp;P Accounts'!J12-'Additional notes (1)  '!K14=0,0,"reference error")</f>
        <v>0</v>
      </c>
      <c r="L16" s="214">
        <f>IF('R&amp;P Accounts'!K12-'Additional notes (1)  '!L14=0,0,"reference error")</f>
        <v>0</v>
      </c>
      <c r="M16" s="214" t="str">
        <f>IF('R&amp;P Accounts'!L12-'Additional notes (1)  '!M14=0,0,"reference error")</f>
        <v>reference error</v>
      </c>
    </row>
    <row r="17" spans="1:13" ht="13.5" customHeight="1" x14ac:dyDescent="0.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3" ht="20.100000000000001" customHeight="1" x14ac:dyDescent="0.2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">
      <c r="C19" s="71" t="s">
        <v>2</v>
      </c>
      <c r="D19" s="14"/>
      <c r="E19" s="71" t="s">
        <v>3</v>
      </c>
      <c r="F19" s="81"/>
      <c r="G19" s="71"/>
      <c r="H19" s="81"/>
      <c r="I19" s="71"/>
      <c r="J19" s="81"/>
      <c r="K19" s="71" t="s">
        <v>75</v>
      </c>
      <c r="L19" s="81"/>
      <c r="M19" s="71" t="s">
        <v>76</v>
      </c>
    </row>
    <row r="20" spans="1:13" ht="20.100000000000001" customHeight="1" x14ac:dyDescent="0.2">
      <c r="A20" s="68"/>
      <c r="B20" s="68"/>
      <c r="C20" s="16" t="s">
        <v>4</v>
      </c>
      <c r="E20" s="16" t="s">
        <v>4</v>
      </c>
      <c r="F20" s="11"/>
      <c r="G20" s="16"/>
      <c r="H20" s="11"/>
      <c r="I20" s="16"/>
      <c r="J20" s="11"/>
      <c r="K20" s="16" t="s">
        <v>4</v>
      </c>
      <c r="L20" s="11"/>
      <c r="M20" s="16" t="s">
        <v>4</v>
      </c>
    </row>
    <row r="21" spans="1:13" ht="20.100000000000001" customHeight="1" x14ac:dyDescent="0.25">
      <c r="A21" s="97"/>
      <c r="B21" s="17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.100000000000001" customHeight="1" x14ac:dyDescent="0.25">
      <c r="A22" s="97"/>
      <c r="B22" s="17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.100000000000001" customHeight="1" x14ac:dyDescent="0.25">
      <c r="A23" s="97"/>
      <c r="B23" s="17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100000000000001" customHeight="1" x14ac:dyDescent="0.25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39"/>
      <c r="M24" s="123"/>
    </row>
    <row r="25" spans="1:13" ht="20.100000000000001" customHeight="1" thickBot="1" x14ac:dyDescent="0.25">
      <c r="A25" s="94" t="s">
        <v>83</v>
      </c>
      <c r="B25" s="94"/>
      <c r="C25" s="121">
        <f>SUM(C21:C24)</f>
        <v>0</v>
      </c>
      <c r="D25" s="119"/>
      <c r="E25" s="121">
        <f>SUM(E21:E24)</f>
        <v>0</v>
      </c>
      <c r="F25" s="119"/>
      <c r="G25" s="215"/>
      <c r="H25" s="215"/>
      <c r="I25" s="215"/>
      <c r="J25" s="119"/>
      <c r="K25" s="121">
        <f>SUM(K21:K24)</f>
        <v>0</v>
      </c>
      <c r="L25" s="339"/>
      <c r="M25" s="121">
        <f>SUM(M21:M24)</f>
        <v>0</v>
      </c>
    </row>
    <row r="26" spans="1:13" ht="12" customHeight="1" x14ac:dyDescent="0.2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3" ht="13.5" customHeight="1" x14ac:dyDescent="0.2">
      <c r="A27" s="59"/>
      <c r="B27" s="59"/>
      <c r="C27" s="214">
        <f>IF('R&amp;P Accounts'!B14-'Additional notes (1)  '!C25=0,0,"reference error")</f>
        <v>0</v>
      </c>
      <c r="D27" s="214"/>
      <c r="E27" s="214" t="str">
        <f>IF('R&amp;P Accounts'!D14-'Additional notes (1)  '!E25=0,0,"reference error")</f>
        <v>reference error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 t="str">
        <f>IF('R&amp;P Accounts'!J14-'Additional notes (1)  '!K25=0,0,"reference error")</f>
        <v>reference error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1:13" ht="20.100000000000001" customHeight="1" x14ac:dyDescent="0.2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">
      <c r="C30" s="71" t="s">
        <v>2</v>
      </c>
      <c r="D30" s="14"/>
      <c r="E30" s="71" t="s">
        <v>3</v>
      </c>
      <c r="F30" s="81"/>
      <c r="G30" s="71" t="s">
        <v>79</v>
      </c>
      <c r="H30" s="81"/>
      <c r="I30" s="71" t="s">
        <v>81</v>
      </c>
      <c r="J30" s="81"/>
      <c r="K30" s="71" t="s">
        <v>75</v>
      </c>
      <c r="L30" s="81"/>
      <c r="M30" s="71" t="s">
        <v>76</v>
      </c>
    </row>
    <row r="31" spans="1:13" ht="20.100000000000001" customHeight="1" x14ac:dyDescent="0.2">
      <c r="A31" s="68"/>
      <c r="B31" s="68"/>
      <c r="C31" s="16" t="s">
        <v>4</v>
      </c>
      <c r="E31" s="16" t="s">
        <v>4</v>
      </c>
      <c r="F31" s="11"/>
      <c r="G31" s="16" t="s">
        <v>4</v>
      </c>
      <c r="H31" s="11"/>
      <c r="I31" s="16" t="s">
        <v>4</v>
      </c>
      <c r="J31" s="11"/>
      <c r="K31" s="16" t="s">
        <v>4</v>
      </c>
      <c r="L31" s="11"/>
      <c r="M31" s="16" t="s">
        <v>4</v>
      </c>
    </row>
    <row r="32" spans="1:13" ht="16.5" customHeight="1" x14ac:dyDescent="0.25">
      <c r="A32" s="97"/>
      <c r="B32" s="17"/>
      <c r="C32" s="118"/>
      <c r="D32" s="119"/>
      <c r="E32" s="118"/>
      <c r="F32" s="119"/>
      <c r="G32" s="118"/>
      <c r="H32" s="122"/>
      <c r="I32" s="118"/>
      <c r="J32" s="122"/>
      <c r="K32" s="118">
        <f>SUM(C32:I32)</f>
        <v>0</v>
      </c>
      <c r="L32" s="119"/>
      <c r="M32" s="123"/>
    </row>
    <row r="33" spans="1:13" ht="16.5" customHeight="1" x14ac:dyDescent="0.25">
      <c r="A33" s="97"/>
      <c r="B33" s="17"/>
      <c r="C33" s="118"/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0</v>
      </c>
      <c r="L33" s="119"/>
      <c r="M33" s="123"/>
    </row>
    <row r="34" spans="1:13" ht="16.5" customHeight="1" x14ac:dyDescent="0.25">
      <c r="A34" s="97"/>
      <c r="B34" s="17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 x14ac:dyDescent="0.25">
      <c r="A35" s="97"/>
      <c r="B35" s="17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 x14ac:dyDescent="0.25">
      <c r="A36" s="97"/>
      <c r="B36" s="17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 x14ac:dyDescent="0.25">
      <c r="A37" s="97"/>
      <c r="B37" s="17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 x14ac:dyDescent="0.25">
      <c r="A38" s="97"/>
      <c r="B38" s="17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 x14ac:dyDescent="0.25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39"/>
      <c r="M39" s="123"/>
    </row>
    <row r="40" spans="1:13" ht="20.25" customHeight="1" thickBot="1" x14ac:dyDescent="0.25">
      <c r="A40" s="94" t="s">
        <v>83</v>
      </c>
      <c r="B40" s="94"/>
      <c r="C40" s="121">
        <f>SUM(C32:C39)</f>
        <v>0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0</v>
      </c>
      <c r="L40" s="339"/>
      <c r="M40" s="121">
        <f>SUM(M32:M39)</f>
        <v>0</v>
      </c>
    </row>
    <row r="41" spans="1:13" ht="10.5" customHeight="1" x14ac:dyDescent="0.2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 x14ac:dyDescent="0.2">
      <c r="A42" s="11"/>
      <c r="B42" s="11"/>
      <c r="C42" s="57">
        <f>IF(C40-'R&amp;P Accounts'!B19=0,0,"reference error")</f>
        <v>0</v>
      </c>
      <c r="D42" s="11"/>
      <c r="E42" s="57">
        <f>IF(E40-'R&amp;P Accounts'!D19=0,0,"reference error")</f>
        <v>0</v>
      </c>
      <c r="F42" s="57"/>
      <c r="G42" s="57">
        <f>IF(G40-'R&amp;P Accounts'!F19=0,0,"reference error")</f>
        <v>0</v>
      </c>
      <c r="H42" s="57"/>
      <c r="I42" s="57">
        <f>IF(I40-'R&amp;P Accounts'!H19=0,0,"reference error")</f>
        <v>0</v>
      </c>
      <c r="J42" s="57"/>
      <c r="K42" s="57">
        <f>IF(K40-'R&amp;P Accounts'!J19=0,0,"reference error")</f>
        <v>0</v>
      </c>
      <c r="L42" s="57"/>
      <c r="M42" s="57">
        <f>IF(M40-'R&amp;P Accounts'!L19=0,0,"reference error")</f>
        <v>0</v>
      </c>
    </row>
    <row r="43" spans="1:13" ht="12.75" customHeight="1" x14ac:dyDescent="0.2">
      <c r="A43" s="11"/>
      <c r="B43" s="11"/>
      <c r="C43" s="57"/>
      <c r="D43" s="11"/>
      <c r="E43" s="57"/>
      <c r="F43" s="57"/>
      <c r="G43" s="57"/>
      <c r="H43" s="57"/>
      <c r="I43" s="57"/>
      <c r="J43" s="57"/>
      <c r="K43" s="57"/>
      <c r="L43" s="57"/>
      <c r="M43" s="57"/>
    </row>
    <row r="44" spans="1:13" ht="19.5" customHeight="1" x14ac:dyDescent="0.25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">
      <c r="C45" s="71" t="s">
        <v>2</v>
      </c>
      <c r="D45" s="14"/>
      <c r="E45" s="71" t="s">
        <v>3</v>
      </c>
      <c r="F45" s="81"/>
      <c r="G45" s="71" t="s">
        <v>79</v>
      </c>
      <c r="H45" s="81"/>
      <c r="I45" s="71" t="s">
        <v>81</v>
      </c>
      <c r="J45" s="81"/>
      <c r="K45" s="71" t="s">
        <v>75</v>
      </c>
      <c r="L45" s="81"/>
      <c r="M45" s="71" t="s">
        <v>76</v>
      </c>
    </row>
    <row r="46" spans="1:13" ht="20.100000000000001" customHeight="1" x14ac:dyDescent="0.2">
      <c r="A46" s="68"/>
      <c r="B46" s="68"/>
      <c r="C46" s="16" t="s">
        <v>4</v>
      </c>
      <c r="E46" s="16" t="s">
        <v>4</v>
      </c>
      <c r="F46" s="11"/>
      <c r="G46" s="16" t="s">
        <v>4</v>
      </c>
      <c r="H46" s="11"/>
      <c r="I46" s="16" t="s">
        <v>4</v>
      </c>
      <c r="J46" s="11"/>
      <c r="K46" s="16" t="s">
        <v>4</v>
      </c>
      <c r="L46" s="11"/>
      <c r="M46" s="16" t="s">
        <v>4</v>
      </c>
    </row>
    <row r="47" spans="1:13" ht="16.5" customHeight="1" x14ac:dyDescent="0.25">
      <c r="A47" s="97"/>
      <c r="B47" s="17"/>
      <c r="C47" s="125"/>
      <c r="D47" s="126"/>
      <c r="E47" s="125"/>
      <c r="F47" s="126"/>
      <c r="G47" s="125"/>
      <c r="H47" s="129"/>
      <c r="I47" s="125"/>
      <c r="J47" s="129"/>
      <c r="K47" s="125">
        <f>SUM(C47:I47)</f>
        <v>0</v>
      </c>
      <c r="L47" s="126"/>
      <c r="M47" s="130"/>
    </row>
    <row r="48" spans="1:13" ht="16.5" customHeight="1" x14ac:dyDescent="0.25">
      <c r="A48" s="97"/>
      <c r="B48" s="17"/>
      <c r="C48" s="125"/>
      <c r="D48" s="126"/>
      <c r="E48" s="125"/>
      <c r="F48" s="126"/>
      <c r="G48" s="125"/>
      <c r="H48" s="129"/>
      <c r="I48" s="125"/>
      <c r="J48" s="129"/>
      <c r="K48" s="125">
        <f t="shared" ref="K48:K57" si="1">SUM(C48:I48)</f>
        <v>0</v>
      </c>
      <c r="L48" s="126"/>
      <c r="M48" s="130"/>
    </row>
    <row r="49" spans="1:13" ht="16.5" customHeight="1" x14ac:dyDescent="0.25">
      <c r="A49" s="97"/>
      <c r="B49" s="17"/>
      <c r="C49" s="125"/>
      <c r="D49" s="126"/>
      <c r="E49" s="125"/>
      <c r="F49" s="126"/>
      <c r="G49" s="125"/>
      <c r="H49" s="129"/>
      <c r="I49" s="125"/>
      <c r="J49" s="129"/>
      <c r="K49" s="125">
        <f t="shared" si="1"/>
        <v>0</v>
      </c>
      <c r="L49" s="126"/>
      <c r="M49" s="130"/>
    </row>
    <row r="50" spans="1:13" ht="16.5" customHeight="1" x14ac:dyDescent="0.25">
      <c r="A50" s="97"/>
      <c r="B50" s="17"/>
      <c r="C50" s="125"/>
      <c r="D50" s="126"/>
      <c r="E50" s="125"/>
      <c r="F50" s="126"/>
      <c r="G50" s="125"/>
      <c r="H50" s="129"/>
      <c r="I50" s="125"/>
      <c r="J50" s="129"/>
      <c r="K50" s="125">
        <f t="shared" si="1"/>
        <v>0</v>
      </c>
      <c r="L50" s="126"/>
      <c r="M50" s="130"/>
    </row>
    <row r="51" spans="1:13" ht="16.5" customHeight="1" x14ac:dyDescent="0.25">
      <c r="A51" s="97"/>
      <c r="B51" s="17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25">
      <c r="A52" s="97"/>
      <c r="B52" s="17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25">
      <c r="A53" s="97"/>
      <c r="B53" s="17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25">
      <c r="A54" s="97"/>
      <c r="B54" s="17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25">
      <c r="A55" s="97"/>
      <c r="B55" s="17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25">
      <c r="A56" s="97"/>
      <c r="B56" s="17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25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38"/>
      <c r="M57" s="130"/>
    </row>
    <row r="58" spans="1:13" ht="20.100000000000001" customHeight="1" thickBot="1" x14ac:dyDescent="0.25">
      <c r="A58" s="94" t="s">
        <v>83</v>
      </c>
      <c r="B58" s="94"/>
      <c r="C58" s="128">
        <f>SUM(C47:C57)</f>
        <v>0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0</v>
      </c>
      <c r="L58" s="338"/>
      <c r="M58" s="128">
        <f>SUM(M47:M57)</f>
        <v>0</v>
      </c>
    </row>
    <row r="59" spans="1:13" ht="9" customHeight="1" x14ac:dyDescent="0.2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2">
      <c r="A60" s="69"/>
      <c r="B60" s="69"/>
      <c r="C60" s="57" t="str">
        <f>IF(C58-'R&amp;P Accounts'!B34=0,0,"reference error")</f>
        <v>reference error</v>
      </c>
      <c r="D60" s="37"/>
      <c r="E60" s="57" t="str">
        <f>IF(E58-'R&amp;P Accounts'!D34=0,0,"reference error")</f>
        <v>reference error</v>
      </c>
      <c r="F60" s="57"/>
      <c r="G60" s="57">
        <f>IF(G58-'R&amp;P Accounts'!F34=0,0,"reference error")</f>
        <v>0</v>
      </c>
      <c r="H60" s="57"/>
      <c r="I60" s="57">
        <f>IF(I58-'R&amp;P Accounts'!H34=0,0,"reference error")</f>
        <v>0</v>
      </c>
      <c r="J60" s="57"/>
      <c r="K60" s="57" t="str">
        <f>IF(K58-'R&amp;P Accounts'!J34=0,0,"reference error")</f>
        <v>reference error</v>
      </c>
      <c r="L60" s="57"/>
      <c r="M60" s="57">
        <f>IF(M58-'R&amp;P Accounts'!L34=0,0,"reference error")</f>
        <v>0</v>
      </c>
    </row>
    <row r="61" spans="1:13" ht="11.25" customHeight="1" x14ac:dyDescent="0.2">
      <c r="A61" s="69"/>
      <c r="B61" s="69"/>
      <c r="C61" s="57"/>
      <c r="D61" s="37"/>
      <c r="E61" s="57"/>
      <c r="F61" s="57"/>
      <c r="G61" s="57"/>
      <c r="H61" s="57"/>
      <c r="I61" s="57"/>
      <c r="J61" s="57"/>
      <c r="K61" s="57"/>
      <c r="L61" s="57"/>
      <c r="M61" s="57"/>
    </row>
    <row r="62" spans="1:13" ht="20.100000000000001" customHeight="1" x14ac:dyDescent="0.2">
      <c r="A62" s="69"/>
      <c r="B62" s="69"/>
      <c r="C62" s="37"/>
      <c r="D62" s="37"/>
      <c r="E62" s="37"/>
      <c r="F62" s="37"/>
      <c r="G62" s="37"/>
      <c r="H62" s="37"/>
      <c r="I62" s="37"/>
      <c r="J62" s="11"/>
      <c r="K62" s="83"/>
      <c r="L62" s="83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0" t="str">
        <f>'R&amp;P Accounts'!B2</f>
        <v xml:space="preserve"> </v>
      </c>
      <c r="D1" s="350"/>
      <c r="E1" s="350"/>
      <c r="F1" s="350"/>
      <c r="G1" s="350"/>
      <c r="H1" s="350"/>
      <c r="I1" s="350"/>
      <c r="J1" s="350"/>
      <c r="K1" s="350"/>
      <c r="L1" s="1"/>
      <c r="M1" s="304" t="str">
        <f>'R&amp;P Accounts'!L2</f>
        <v>SCOO4790</v>
      </c>
      <c r="N1" s="304"/>
    </row>
    <row r="2" spans="1:14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">
      <c r="A3" s="41" t="s">
        <v>114</v>
      </c>
      <c r="B3" s="41"/>
      <c r="C3" s="42"/>
      <c r="D3" s="41"/>
      <c r="E3" s="41"/>
      <c r="F3" s="41"/>
      <c r="G3" s="41"/>
      <c r="H3" s="305"/>
      <c r="I3" s="305"/>
      <c r="J3" s="305"/>
      <c r="K3" s="305"/>
      <c r="L3" s="80"/>
      <c r="M3" s="182"/>
    </row>
    <row r="5" spans="1:14" ht="15.75" x14ac:dyDescent="0.2">
      <c r="A5" s="340" t="s">
        <v>132</v>
      </c>
      <c r="B5" s="340"/>
      <c r="C5" s="340"/>
      <c r="D5" s="340"/>
      <c r="E5" s="340"/>
      <c r="F5" s="37"/>
      <c r="G5" s="37"/>
      <c r="H5" s="37"/>
      <c r="I5" s="37"/>
      <c r="J5" s="11"/>
      <c r="K5" s="83"/>
      <c r="L5" s="83"/>
      <c r="M5" s="1"/>
    </row>
    <row r="6" spans="1:14" ht="54.75" customHeight="1" x14ac:dyDescent="0.2">
      <c r="A6" s="69"/>
      <c r="B6" s="69"/>
      <c r="C6" s="114" t="s">
        <v>101</v>
      </c>
      <c r="D6" s="111"/>
      <c r="E6" s="114" t="s">
        <v>102</v>
      </c>
      <c r="F6" s="106"/>
      <c r="G6" s="114" t="s">
        <v>103</v>
      </c>
      <c r="H6" s="106"/>
      <c r="I6" s="114" t="s">
        <v>104</v>
      </c>
      <c r="J6" s="105"/>
      <c r="K6" s="1"/>
      <c r="L6" s="1"/>
      <c r="M6" s="1"/>
    </row>
    <row r="7" spans="1:14" ht="54" customHeight="1" x14ac:dyDescent="0.2">
      <c r="A7" s="69"/>
      <c r="B7" s="69"/>
      <c r="C7" s="111"/>
      <c r="D7" s="111"/>
      <c r="E7" s="111"/>
      <c r="F7" s="106"/>
      <c r="G7" s="111"/>
      <c r="H7" s="106"/>
      <c r="I7" s="111"/>
      <c r="J7" s="105"/>
      <c r="K7" s="112" t="s">
        <v>97</v>
      </c>
      <c r="L7" s="83"/>
      <c r="M7" s="113" t="s">
        <v>98</v>
      </c>
    </row>
    <row r="8" spans="1:14" ht="16.5" customHeight="1" x14ac:dyDescent="0.2">
      <c r="A8" s="107" t="s">
        <v>90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"/>
    </row>
    <row r="9" spans="1:14" ht="17.25" customHeight="1" x14ac:dyDescent="0.25">
      <c r="A9" s="84" t="s">
        <v>20</v>
      </c>
      <c r="B9" s="1"/>
      <c r="C9" s="154"/>
      <c r="D9" s="155"/>
      <c r="E9" s="154"/>
      <c r="F9" s="166"/>
      <c r="G9" s="154"/>
      <c r="H9" s="155"/>
      <c r="I9" s="154"/>
      <c r="J9" s="166"/>
      <c r="K9" s="154">
        <f t="shared" ref="K9:K16" si="0">SUM(C9:I9)</f>
        <v>0</v>
      </c>
      <c r="L9" s="166"/>
      <c r="M9" s="154"/>
    </row>
    <row r="10" spans="1:14" ht="17.25" customHeight="1" x14ac:dyDescent="0.25">
      <c r="A10" s="84" t="s">
        <v>21</v>
      </c>
      <c r="B10" s="68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25">
      <c r="A11" s="84" t="s">
        <v>22</v>
      </c>
      <c r="B11" s="69"/>
      <c r="C11" s="167"/>
      <c r="D11" s="168"/>
      <c r="E11" s="167"/>
      <c r="F11" s="168"/>
      <c r="G11" s="167"/>
      <c r="H11" s="166"/>
      <c r="I11" s="167"/>
      <c r="J11" s="166"/>
      <c r="K11" s="154">
        <f t="shared" si="0"/>
        <v>0</v>
      </c>
      <c r="L11" s="168"/>
      <c r="M11" s="167"/>
    </row>
    <row r="12" spans="1:14" ht="16.5" customHeight="1" x14ac:dyDescent="0.25">
      <c r="A12" s="84" t="s">
        <v>23</v>
      </c>
      <c r="B12" s="69"/>
      <c r="C12" s="167"/>
      <c r="D12" s="168"/>
      <c r="E12" s="167"/>
      <c r="F12" s="168"/>
      <c r="G12" s="167"/>
      <c r="H12" s="166"/>
      <c r="I12" s="167"/>
      <c r="J12" s="166"/>
      <c r="K12" s="154">
        <f t="shared" si="0"/>
        <v>0</v>
      </c>
      <c r="L12" s="168"/>
      <c r="M12" s="167"/>
    </row>
    <row r="13" spans="1:14" ht="17.25" customHeight="1" x14ac:dyDescent="0.25">
      <c r="A13" s="84" t="s">
        <v>24</v>
      </c>
      <c r="B13" s="69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 x14ac:dyDescent="0.25">
      <c r="A14" s="84" t="s">
        <v>25</v>
      </c>
      <c r="B14" s="69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25">
      <c r="A15" s="84" t="s">
        <v>67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 x14ac:dyDescent="0.3">
      <c r="A16" s="84" t="s">
        <v>68</v>
      </c>
      <c r="B16" s="1"/>
      <c r="C16" s="171"/>
      <c r="D16" s="170"/>
      <c r="E16" s="171"/>
      <c r="F16" s="170"/>
      <c r="G16" s="171"/>
      <c r="H16" s="170"/>
      <c r="I16" s="171"/>
      <c r="J16" s="170"/>
      <c r="K16" s="154">
        <f t="shared" si="0"/>
        <v>0</v>
      </c>
      <c r="L16" s="170"/>
      <c r="M16" s="171"/>
    </row>
    <row r="17" spans="1:13" ht="16.5" thickBot="1" x14ac:dyDescent="0.3">
      <c r="A17" s="108" t="s">
        <v>95</v>
      </c>
      <c r="B17" s="96"/>
      <c r="C17" s="172">
        <f>SUM(C9:C16)</f>
        <v>0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0</v>
      </c>
      <c r="L17" s="173"/>
      <c r="M17" s="172">
        <f>SUM(M9:M16)</f>
        <v>0</v>
      </c>
    </row>
    <row r="18" spans="1:13" ht="15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9" t="str">
        <f>IF(K17='R&amp;P Accounts'!B21,0,"cross ref error")</f>
        <v>cross ref error</v>
      </c>
      <c r="L18" s="95"/>
      <c r="M18" s="1"/>
    </row>
    <row r="19" spans="1:13" ht="16.5" customHeight="1" x14ac:dyDescent="0.25">
      <c r="A19" s="66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4" t="s">
        <v>26</v>
      </c>
      <c r="B20" s="1"/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6.5" customHeight="1" thickBot="1" x14ac:dyDescent="0.3">
      <c r="A21" s="84" t="s">
        <v>27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.5" thickBot="1" x14ac:dyDescent="0.3">
      <c r="A22" s="108" t="s">
        <v>95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3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.5" thickBot="1" x14ac:dyDescent="0.3">
      <c r="A24" s="108" t="s">
        <v>96</v>
      </c>
      <c r="B24" s="1"/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6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5" t="s">
        <v>28</v>
      </c>
      <c r="B28" s="1"/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B29" s="1"/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6.5" customHeight="1" x14ac:dyDescent="0.25">
      <c r="A30" s="85" t="s">
        <v>29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25">
      <c r="A31" s="85" t="s">
        <v>30</v>
      </c>
      <c r="B31" s="1"/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6.5" customHeight="1" x14ac:dyDescent="0.25">
      <c r="A32" s="85" t="s">
        <v>31</v>
      </c>
      <c r="B32" s="1"/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4" ht="16.5" customHeight="1" x14ac:dyDescent="0.25">
      <c r="A33" s="85" t="s">
        <v>32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 x14ac:dyDescent="0.25">
      <c r="A34" s="86" t="s">
        <v>33</v>
      </c>
      <c r="B34" s="1"/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4" ht="17.25" customHeight="1" x14ac:dyDescent="0.25">
      <c r="A35" s="86" t="s">
        <v>34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25">
      <c r="A36" s="86" t="s">
        <v>35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5" x14ac:dyDescent="0.25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5.75" thickBot="1" x14ac:dyDescent="0.3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">
      <c r="A39" s="12" t="s">
        <v>95</v>
      </c>
      <c r="B39" s="1"/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4" x14ac:dyDescent="0.2">
      <c r="A40" s="1"/>
      <c r="B40" s="1"/>
      <c r="C40" s="29"/>
      <c r="D40" s="1"/>
      <c r="E40" s="1"/>
      <c r="F40" s="1"/>
      <c r="G40" s="1"/>
      <c r="H40" s="1"/>
      <c r="I40" s="1"/>
      <c r="J40" s="1"/>
      <c r="K40" s="220" t="str">
        <f>IF(K39='R&amp;P Accounts'!B42,0,"cross ref error")</f>
        <v>cross ref error</v>
      </c>
      <c r="L40" s="1"/>
      <c r="M40" s="1"/>
    </row>
    <row r="41" spans="1:14" ht="30" customHeight="1" x14ac:dyDescent="0.25">
      <c r="A41" s="66" t="s">
        <v>93</v>
      </c>
      <c r="B41" s="1"/>
      <c r="C41" s="29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5" t="s">
        <v>36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">
      <c r="A43" s="85" t="s">
        <v>37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 x14ac:dyDescent="0.3">
      <c r="A44" s="12" t="s">
        <v>94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25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">
      <c r="A46" s="110" t="s">
        <v>12</v>
      </c>
      <c r="B46" s="1"/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  <c r="N46" s="160"/>
    </row>
    <row r="47" spans="1:14" ht="17.25" customHeight="1" thickBot="1" x14ac:dyDescent="0.25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 t="str">
        <f>IF(K46='R&amp;P Accounts'!B49,0,"cross ref error")</f>
        <v>cross ref error</v>
      </c>
      <c r="L47" s="132"/>
      <c r="M47" s="132"/>
    </row>
    <row r="48" spans="1:14" ht="18.75" customHeight="1" thickBot="1" x14ac:dyDescent="0.3">
      <c r="A48" s="39" t="s">
        <v>109</v>
      </c>
      <c r="B48" s="1"/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39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">
      <c r="A50" s="96" t="s">
        <v>125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">
      <c r="A52" s="12" t="s">
        <v>41</v>
      </c>
      <c r="B52" s="1"/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">
      <c r="A53" s="1"/>
      <c r="B53" s="1"/>
      <c r="C53" s="29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5.75" x14ac:dyDescent="0.25">
      <c r="A55" s="181" t="s">
        <v>111</v>
      </c>
    </row>
    <row r="56" spans="1:13" x14ac:dyDescent="0.2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2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6" t="str">
        <f>'R&amp;P Accounts'!B2</f>
        <v xml:space="preserve"> </v>
      </c>
      <c r="D1" s="286"/>
      <c r="E1" s="286"/>
      <c r="F1" s="286"/>
      <c r="G1" s="286"/>
      <c r="H1" s="286"/>
      <c r="I1" s="286"/>
      <c r="J1" s="286"/>
      <c r="K1" s="286"/>
      <c r="M1" s="304" t="str">
        <f>'R&amp;P Accounts'!L2</f>
        <v>SCOO4790</v>
      </c>
      <c r="N1" s="304"/>
    </row>
    <row r="2" spans="1:14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5" customFormat="1" ht="26.25" customHeight="1" x14ac:dyDescent="0.2">
      <c r="A3" s="41" t="s">
        <v>115</v>
      </c>
      <c r="B3" s="41"/>
      <c r="C3" s="42"/>
      <c r="D3" s="41"/>
      <c r="E3" s="41"/>
      <c r="F3" s="41"/>
      <c r="G3" s="41"/>
      <c r="H3" s="305"/>
      <c r="I3" s="305"/>
      <c r="J3" s="305"/>
      <c r="K3" s="305"/>
      <c r="L3" s="80"/>
      <c r="M3" s="44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131</v>
      </c>
      <c r="B5" s="340"/>
      <c r="C5" s="340"/>
      <c r="D5" s="340"/>
      <c r="E5" s="340"/>
      <c r="F5" s="37"/>
      <c r="G5" s="37"/>
      <c r="H5" s="37"/>
      <c r="I5" s="37"/>
      <c r="J5" s="11"/>
      <c r="K5" s="83"/>
      <c r="L5" s="83"/>
    </row>
    <row r="6" spans="1:14" ht="54" customHeight="1" x14ac:dyDescent="0.2">
      <c r="A6" s="69"/>
      <c r="B6" s="69"/>
      <c r="C6" s="114" t="s">
        <v>105</v>
      </c>
      <c r="D6" s="114"/>
      <c r="E6" s="114" t="s">
        <v>106</v>
      </c>
      <c r="F6" s="115"/>
      <c r="G6" s="114" t="s">
        <v>107</v>
      </c>
      <c r="H6" s="115"/>
      <c r="I6" s="114" t="s">
        <v>108</v>
      </c>
      <c r="J6" s="105"/>
    </row>
    <row r="7" spans="1:14" ht="54" customHeight="1" x14ac:dyDescent="0.2">
      <c r="A7" s="69"/>
      <c r="B7" s="69"/>
      <c r="C7" s="111"/>
      <c r="D7" s="111"/>
      <c r="E7" s="111"/>
      <c r="F7" s="106"/>
      <c r="G7" s="111"/>
      <c r="H7" s="106"/>
      <c r="I7" s="111"/>
      <c r="J7" s="105"/>
      <c r="K7" s="112" t="s">
        <v>99</v>
      </c>
      <c r="L7" s="83"/>
      <c r="M7" s="113" t="s">
        <v>100</v>
      </c>
    </row>
    <row r="8" spans="1:14" ht="19.5" customHeight="1" x14ac:dyDescent="0.2">
      <c r="A8" s="107" t="s">
        <v>90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ht="17.25" customHeight="1" x14ac:dyDescent="0.25">
      <c r="A9" s="84" t="s">
        <v>20</v>
      </c>
      <c r="C9" s="224"/>
      <c r="D9" s="228"/>
      <c r="E9" s="224"/>
      <c r="F9" s="122"/>
      <c r="G9" s="224"/>
      <c r="H9" s="228"/>
      <c r="I9" s="224"/>
      <c r="J9" s="122"/>
      <c r="K9" s="224">
        <f>SUM(C9:I9)</f>
        <v>0</v>
      </c>
      <c r="L9" s="174"/>
      <c r="M9" s="224"/>
    </row>
    <row r="10" spans="1:14" ht="17.25" customHeight="1" x14ac:dyDescent="0.25">
      <c r="A10" s="84" t="s">
        <v>21</v>
      </c>
      <c r="B10" s="68"/>
      <c r="C10" s="118"/>
      <c r="D10" s="119"/>
      <c r="E10" s="118"/>
      <c r="F10" s="119"/>
      <c r="G10" s="118"/>
      <c r="H10" s="122"/>
      <c r="I10" s="118"/>
      <c r="J10" s="122"/>
      <c r="K10" s="224">
        <f t="shared" ref="K10:K16" si="0">SUM(C10:I10)</f>
        <v>0</v>
      </c>
      <c r="L10" s="119"/>
      <c r="M10" s="175"/>
    </row>
    <row r="11" spans="1:14" ht="18" customHeight="1" x14ac:dyDescent="0.25">
      <c r="A11" s="84" t="s">
        <v>22</v>
      </c>
      <c r="B11" s="69"/>
      <c r="C11" s="118"/>
      <c r="D11" s="119"/>
      <c r="E11" s="118"/>
      <c r="F11" s="119"/>
      <c r="G11" s="118"/>
      <c r="H11" s="122"/>
      <c r="I11" s="118"/>
      <c r="J11" s="122"/>
      <c r="K11" s="224">
        <f t="shared" si="0"/>
        <v>0</v>
      </c>
      <c r="L11" s="119"/>
      <c r="M11" s="175"/>
    </row>
    <row r="12" spans="1:14" ht="16.5" customHeight="1" x14ac:dyDescent="0.25">
      <c r="A12" s="84" t="s">
        <v>23</v>
      </c>
      <c r="B12" s="69"/>
      <c r="C12" s="118"/>
      <c r="D12" s="119"/>
      <c r="E12" s="118"/>
      <c r="F12" s="119"/>
      <c r="G12" s="118"/>
      <c r="H12" s="122"/>
      <c r="I12" s="118"/>
      <c r="J12" s="122"/>
      <c r="K12" s="224">
        <f t="shared" si="0"/>
        <v>0</v>
      </c>
      <c r="L12" s="119"/>
      <c r="M12" s="175"/>
    </row>
    <row r="13" spans="1:14" ht="18" customHeight="1" x14ac:dyDescent="0.25">
      <c r="A13" s="84" t="s">
        <v>24</v>
      </c>
      <c r="B13" s="69"/>
      <c r="C13" s="118"/>
      <c r="D13" s="119"/>
      <c r="E13" s="118"/>
      <c r="F13" s="119"/>
      <c r="G13" s="118"/>
      <c r="H13" s="122"/>
      <c r="I13" s="118"/>
      <c r="J13" s="122"/>
      <c r="K13" s="224">
        <f t="shared" si="0"/>
        <v>0</v>
      </c>
      <c r="L13" s="119"/>
      <c r="M13" s="175"/>
    </row>
    <row r="14" spans="1:14" ht="29.25" customHeight="1" x14ac:dyDescent="0.25">
      <c r="A14" s="84" t="s">
        <v>25</v>
      </c>
      <c r="B14" s="69"/>
      <c r="C14" s="118"/>
      <c r="D14" s="119"/>
      <c r="E14" s="118"/>
      <c r="F14" s="119"/>
      <c r="G14" s="118"/>
      <c r="H14" s="122"/>
      <c r="I14" s="118"/>
      <c r="J14" s="122"/>
      <c r="K14" s="224">
        <f t="shared" si="0"/>
        <v>0</v>
      </c>
      <c r="L14" s="119"/>
      <c r="M14" s="175"/>
    </row>
    <row r="15" spans="1:14" ht="17.25" customHeight="1" x14ac:dyDescent="0.25">
      <c r="A15" s="84" t="s">
        <v>67</v>
      </c>
      <c r="C15" s="123"/>
      <c r="D15" s="159"/>
      <c r="E15" s="123"/>
      <c r="F15" s="159"/>
      <c r="G15" s="123"/>
      <c r="H15" s="159"/>
      <c r="I15" s="123"/>
      <c r="J15" s="159"/>
      <c r="K15" s="224">
        <f t="shared" si="0"/>
        <v>0</v>
      </c>
      <c r="L15" s="177"/>
      <c r="M15" s="176"/>
    </row>
    <row r="16" spans="1:14" ht="17.25" customHeight="1" thickBot="1" x14ac:dyDescent="0.3">
      <c r="A16" s="84" t="s">
        <v>68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3">
      <c r="A17" s="108" t="s">
        <v>95</v>
      </c>
      <c r="B17" s="96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1" t="str">
        <f>IF(K17='R&amp;P Accounts'!D21,0,"cross ref error")</f>
        <v>cross ref error</v>
      </c>
      <c r="L18" s="95"/>
    </row>
    <row r="19" spans="1:13" ht="29.25" customHeight="1" x14ac:dyDescent="0.25">
      <c r="A19" s="66" t="s">
        <v>91</v>
      </c>
      <c r="C19" s="1"/>
    </row>
    <row r="20" spans="1:13" ht="16.5" customHeight="1" x14ac:dyDescent="0.25">
      <c r="A20" s="84" t="s">
        <v>26</v>
      </c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7.25" customHeight="1" thickBot="1" x14ac:dyDescent="0.3">
      <c r="A21" s="84" t="s">
        <v>27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3">
      <c r="A22" s="108" t="s">
        <v>95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3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3">
      <c r="A24" s="108" t="s">
        <v>96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 x14ac:dyDescent="0.2">
      <c r="C25" s="1"/>
      <c r="K25" s="220" t="str">
        <f>IF(K24='R&amp;P Accounts'!D28,0,"cross ref error")</f>
        <v>cross ref error</v>
      </c>
    </row>
    <row r="26" spans="1:13" ht="19.5" customHeight="1" x14ac:dyDescent="0.2">
      <c r="C26" s="1"/>
    </row>
    <row r="27" spans="1:13" ht="19.5" customHeight="1" x14ac:dyDescent="0.2">
      <c r="A27" s="26" t="s">
        <v>92</v>
      </c>
      <c r="C27" s="1"/>
    </row>
    <row r="28" spans="1:13" ht="17.25" customHeight="1" x14ac:dyDescent="0.25">
      <c r="A28" s="85" t="s">
        <v>28</v>
      </c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7.25" customHeight="1" x14ac:dyDescent="0.25">
      <c r="A30" s="85" t="s">
        <v>29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25">
      <c r="A31" s="85" t="s">
        <v>30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25">
      <c r="A32" s="85" t="s">
        <v>31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 x14ac:dyDescent="0.25">
      <c r="A33" s="85" t="s">
        <v>32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25">
      <c r="A34" s="86" t="s">
        <v>33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25">
      <c r="A35" s="86" t="s">
        <v>34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25">
      <c r="A36" s="86" t="s">
        <v>35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25">
      <c r="A37" s="85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">
      <c r="A38" s="109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">
      <c r="A39" s="12" t="s">
        <v>95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 x14ac:dyDescent="0.2">
      <c r="K40" s="220" t="str">
        <f>IF(K39='R&amp;P Accounts'!D42,0,"cross ref error")</f>
        <v>cross ref error</v>
      </c>
    </row>
    <row r="41" spans="1:13" ht="30" x14ac:dyDescent="0.25">
      <c r="A41" s="66" t="s">
        <v>93</v>
      </c>
    </row>
    <row r="42" spans="1:13" ht="17.25" customHeight="1" x14ac:dyDescent="0.25">
      <c r="A42" s="85" t="s">
        <v>36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">
      <c r="A43" s="85" t="s">
        <v>37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">
      <c r="A44" s="12" t="s">
        <v>94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.5" thickBot="1" x14ac:dyDescent="0.25">
      <c r="K45" s="220">
        <f>IF(K44='R&amp;P Accounts'!D47,0,"cross ref error")</f>
        <v>0</v>
      </c>
    </row>
    <row r="46" spans="1:13" ht="17.25" customHeight="1" thickBot="1" x14ac:dyDescent="0.3">
      <c r="A46" s="110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.5" thickBot="1" x14ac:dyDescent="0.25">
      <c r="K47" s="220" t="str">
        <f>IF(K46='R&amp;P Accounts'!D49,0,"cross ref error")</f>
        <v>cross ref error</v>
      </c>
    </row>
    <row r="48" spans="1:13" ht="17.25" customHeight="1" thickBot="1" x14ac:dyDescent="0.3">
      <c r="A48" s="39" t="s">
        <v>109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39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">
      <c r="A50" s="96" t="s">
        <v>125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25">
      <c r="A51" s="10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2" t="s">
        <v>41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">
      <c r="K53" s="220" t="str">
        <f>IF(K52='R&amp;P Accounts'!D55,0,"cross ref error")</f>
        <v>cross ref error</v>
      </c>
    </row>
    <row r="55" spans="1:13" ht="15.75" x14ac:dyDescent="0.25">
      <c r="A55" s="181" t="s">
        <v>111</v>
      </c>
    </row>
    <row r="56" spans="1:13" x14ac:dyDescent="0.2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1450E8D-DDE0-47FD-A3EF-6F825BA38477}"/>
</file>

<file path=customXml/itemProps2.xml><?xml version="1.0" encoding="utf-8"?>
<ds:datastoreItem xmlns:ds="http://schemas.openxmlformats.org/officeDocument/2006/customXml" ds:itemID="{947331AD-F068-4318-ADF2-4F5AB214AE14}"/>
</file>

<file path=customXml/itemProps3.xml><?xml version="1.0" encoding="utf-8"?>
<ds:datastoreItem xmlns:ds="http://schemas.openxmlformats.org/officeDocument/2006/customXml" ds:itemID="{761CE618-0BCF-402E-8B81-368E42F39E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George Petrie</cp:lastModifiedBy>
  <cp:lastPrinted>2007-12-14T14:44:53Z</cp:lastPrinted>
  <dcterms:created xsi:type="dcterms:W3CDTF">2007-04-10T16:51:52Z</dcterms:created>
  <dcterms:modified xsi:type="dcterms:W3CDTF">2026-05-22T07:43:02Z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