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2f86c5ed0091a5b7/Desktop/"/>
    </mc:Choice>
  </mc:AlternateContent>
  <xr:revisionPtr revIDLastSave="0" documentId="8_{49AA42EA-DDF5-4387-835F-538ADE57B94A}" xr6:coauthVersionLast="47" xr6:coauthVersionMax="47" xr10:uidLastSave="{00000000-0000-0000-0000-000000000000}"/>
  <bookViews>
    <workbookView xWindow="-108" yWindow="-108" windowWidth="23256" windowHeight="12456" activeTab="2" xr2:uid="{73FCCAC1-24E0-48A6-88F5-ECD2D73C1D5B}"/>
  </bookViews>
  <sheets>
    <sheet name="Statement of balances" sheetId="1" r:id="rId1"/>
    <sheet name="Receipts and Pay'mts" sheetId="2" r:id="rId2"/>
    <sheet name="Supplementary" sheetId="3"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84" i="3" l="1"/>
  <c r="I84" i="3"/>
  <c r="G84" i="3"/>
  <c r="E84" i="3"/>
  <c r="C84" i="3"/>
  <c r="K72" i="3"/>
  <c r="I72" i="3"/>
  <c r="G72" i="3"/>
  <c r="E72" i="3"/>
  <c r="C72" i="3"/>
  <c r="K67" i="3"/>
  <c r="I67" i="3"/>
  <c r="G67" i="3"/>
  <c r="E67" i="3"/>
  <c r="C67" i="3"/>
  <c r="K62" i="3"/>
  <c r="I62" i="3"/>
  <c r="G62" i="3"/>
  <c r="E62" i="3"/>
  <c r="C62" i="3"/>
  <c r="K50" i="3"/>
  <c r="I50" i="3"/>
  <c r="G50" i="3"/>
  <c r="E50" i="3"/>
  <c r="C50" i="3"/>
  <c r="K44" i="3"/>
  <c r="I44" i="3"/>
  <c r="G44" i="3"/>
  <c r="E44" i="3"/>
  <c r="C44" i="3"/>
  <c r="K38" i="3"/>
  <c r="I38" i="3"/>
  <c r="G38" i="3"/>
  <c r="E38" i="3"/>
  <c r="C38" i="3"/>
  <c r="K29" i="3"/>
  <c r="I29" i="3"/>
  <c r="G29" i="3"/>
  <c r="E29" i="3"/>
  <c r="C29" i="3"/>
  <c r="K24" i="3"/>
  <c r="I24" i="3"/>
  <c r="G24" i="3"/>
  <c r="E24" i="3"/>
  <c r="C24" i="3"/>
  <c r="K17" i="3"/>
  <c r="I17" i="3"/>
  <c r="G17" i="3"/>
  <c r="E17" i="3"/>
  <c r="C17" i="3"/>
  <c r="K12" i="3"/>
  <c r="I12" i="3"/>
  <c r="G12" i="3"/>
  <c r="E12" i="3"/>
  <c r="C12" i="3"/>
  <c r="K6" i="3"/>
  <c r="I6" i="3"/>
  <c r="G6" i="3"/>
  <c r="E6" i="3"/>
  <c r="C6" i="3"/>
  <c r="K5" i="3"/>
  <c r="I5" i="3"/>
  <c r="G5" i="3"/>
  <c r="E5" i="3"/>
  <c r="C5" i="3"/>
  <c r="A1" i="3"/>
  <c r="N78" i="2"/>
  <c r="N77" i="2"/>
  <c r="N71" i="2"/>
  <c r="N69" i="2"/>
  <c r="P67" i="2"/>
  <c r="P73" i="2" s="1"/>
  <c r="P65" i="2"/>
  <c r="L65" i="2"/>
  <c r="N65" i="2" s="1"/>
  <c r="J65" i="2"/>
  <c r="J67" i="2" s="1"/>
  <c r="J73" i="2" s="1"/>
  <c r="H65" i="2"/>
  <c r="F65" i="2"/>
  <c r="D65" i="2"/>
  <c r="N64" i="2"/>
  <c r="N63" i="2"/>
  <c r="N62" i="2"/>
  <c r="N60" i="2"/>
  <c r="P58" i="2"/>
  <c r="L58" i="2"/>
  <c r="J58" i="2"/>
  <c r="H58" i="2"/>
  <c r="H67" i="2" s="1"/>
  <c r="H73" i="2" s="1"/>
  <c r="F58" i="2"/>
  <c r="D58" i="2"/>
  <c r="N58" i="2" s="1"/>
  <c r="N57" i="2"/>
  <c r="N56" i="2"/>
  <c r="N55" i="2"/>
  <c r="N54" i="2"/>
  <c r="N53" i="2"/>
  <c r="P52" i="2"/>
  <c r="L52" i="2"/>
  <c r="J52" i="2"/>
  <c r="H52" i="2"/>
  <c r="F52" i="2"/>
  <c r="D52" i="2"/>
  <c r="N52" i="2" s="1"/>
  <c r="N51" i="2"/>
  <c r="N50" i="2"/>
  <c r="N49" i="2"/>
  <c r="N48" i="2"/>
  <c r="N47" i="2"/>
  <c r="N46" i="2"/>
  <c r="N44" i="2"/>
  <c r="P42" i="2"/>
  <c r="L42" i="2"/>
  <c r="J42" i="2"/>
  <c r="H42" i="2"/>
  <c r="F42" i="2"/>
  <c r="F67" i="2" s="1"/>
  <c r="F73" i="2" s="1"/>
  <c r="D42" i="2"/>
  <c r="N41" i="2"/>
  <c r="N40" i="2"/>
  <c r="N39" i="2"/>
  <c r="N38" i="2"/>
  <c r="N33" i="2"/>
  <c r="P31" i="2"/>
  <c r="L31" i="2"/>
  <c r="N31" i="2" s="1"/>
  <c r="J31" i="2"/>
  <c r="H31" i="2"/>
  <c r="F31" i="2"/>
  <c r="D31" i="2"/>
  <c r="N30" i="2"/>
  <c r="M29" i="2"/>
  <c r="N29" i="2" s="1"/>
  <c r="N28" i="2"/>
  <c r="N24" i="2"/>
  <c r="P22" i="2"/>
  <c r="P26" i="2" s="1"/>
  <c r="P35" i="2" s="1"/>
  <c r="P76" i="2" s="1"/>
  <c r="P79" i="2" s="1"/>
  <c r="L22" i="2"/>
  <c r="L26" i="2" s="1"/>
  <c r="L35" i="2" s="1"/>
  <c r="J22" i="2"/>
  <c r="J26" i="2" s="1"/>
  <c r="J35" i="2" s="1"/>
  <c r="H22" i="2"/>
  <c r="F22" i="2"/>
  <c r="F26" i="2" s="1"/>
  <c r="F35" i="2" s="1"/>
  <c r="F76" i="2" s="1"/>
  <c r="F79" i="2" s="1"/>
  <c r="D22" i="2"/>
  <c r="N22" i="2" s="1"/>
  <c r="N21" i="2"/>
  <c r="N20" i="2"/>
  <c r="N19" i="2"/>
  <c r="N18" i="2"/>
  <c r="P17" i="2"/>
  <c r="L17" i="2"/>
  <c r="J17" i="2"/>
  <c r="H17" i="2"/>
  <c r="N17" i="2" s="1"/>
  <c r="F17" i="2"/>
  <c r="D17" i="2"/>
  <c r="N16" i="2"/>
  <c r="N15" i="2"/>
  <c r="P14" i="2"/>
  <c r="L14" i="2"/>
  <c r="J14" i="2"/>
  <c r="N14" i="2" s="1"/>
  <c r="H14" i="2"/>
  <c r="F14" i="2"/>
  <c r="D14" i="2"/>
  <c r="N13" i="2"/>
  <c r="N12" i="2"/>
  <c r="N11" i="2"/>
  <c r="N10" i="2"/>
  <c r="N9" i="2"/>
  <c r="R24" i="1"/>
  <c r="C24" i="1"/>
  <c r="K21" i="1"/>
  <c r="M21" i="1" s="1"/>
  <c r="O21" i="1" s="1"/>
  <c r="I21" i="1"/>
  <c r="G21" i="1"/>
  <c r="E21" i="1"/>
  <c r="K18" i="1"/>
  <c r="G18" i="1"/>
  <c r="I18" i="1" s="1"/>
  <c r="M18" i="1" s="1"/>
  <c r="O18" i="1" s="1"/>
  <c r="E18" i="1"/>
  <c r="K15" i="1"/>
  <c r="I15" i="1"/>
  <c r="M15" i="1" s="1"/>
  <c r="O15" i="1" s="1"/>
  <c r="G15" i="1"/>
  <c r="E15" i="1"/>
  <c r="E24" i="1" s="1"/>
  <c r="B15" i="1"/>
  <c r="A15" i="1"/>
  <c r="K12" i="1"/>
  <c r="I12" i="1"/>
  <c r="M12" i="1" s="1"/>
  <c r="O12" i="1" s="1"/>
  <c r="K9" i="1"/>
  <c r="K24" i="1" s="1"/>
  <c r="I9" i="1"/>
  <c r="M9" i="1" s="1"/>
  <c r="G9" i="1"/>
  <c r="G24" i="1" s="1"/>
  <c r="E9" i="1"/>
  <c r="O2" i="1"/>
  <c r="A2" i="1"/>
  <c r="J76" i="2" l="1"/>
  <c r="J79" i="2" s="1"/>
  <c r="D26" i="2"/>
  <c r="H26" i="2"/>
  <c r="H35" i="2" s="1"/>
  <c r="H76" i="2" s="1"/>
  <c r="H79" i="2" s="1"/>
  <c r="N42" i="2"/>
  <c r="D67" i="2"/>
  <c r="L67" i="2"/>
  <c r="L73" i="2" s="1"/>
  <c r="L76" i="2" s="1"/>
  <c r="L79" i="2" s="1"/>
  <c r="O9" i="1"/>
  <c r="O24" i="1" s="1"/>
  <c r="M24" i="1"/>
  <c r="I24" i="1"/>
  <c r="D73" i="2" l="1"/>
  <c r="N73" i="2" s="1"/>
  <c r="N67" i="2"/>
  <c r="N26" i="2"/>
  <c r="D35" i="2"/>
  <c r="D76" i="2" l="1"/>
  <c r="N35" i="2"/>
  <c r="N76" i="2" l="1"/>
  <c r="D79" i="2"/>
  <c r="N79" i="2" s="1"/>
</calcChain>
</file>

<file path=xl/sharedStrings.xml><?xml version="1.0" encoding="utf-8"?>
<sst xmlns="http://schemas.openxmlformats.org/spreadsheetml/2006/main" count="253" uniqueCount="188">
  <si>
    <t>Page 8</t>
  </si>
  <si>
    <t>Statement of Balances and Movement on Congregation Funds for Year ending 31 December 2025</t>
  </si>
  <si>
    <t>Fund *</t>
  </si>
  <si>
    <t>Nature</t>
  </si>
  <si>
    <t xml:space="preserve">Balance </t>
  </si>
  <si>
    <t>Receipts</t>
  </si>
  <si>
    <t>(Payments)</t>
  </si>
  <si>
    <t>Surplus</t>
  </si>
  <si>
    <t>Net Fund</t>
  </si>
  <si>
    <t>Net change</t>
  </si>
  <si>
    <t>Balance</t>
  </si>
  <si>
    <t>Held as</t>
  </si>
  <si>
    <t>of Fund **</t>
  </si>
  <si>
    <t>31.12.24</t>
  </si>
  <si>
    <t>(Deficit)</t>
  </si>
  <si>
    <t>Transfers</t>
  </si>
  <si>
    <t>on Fund</t>
  </si>
  <si>
    <t>31.12.25</t>
  </si>
  <si>
    <t>follows</t>
  </si>
  <si>
    <t>£</t>
  </si>
  <si>
    <t>Bank etc.</t>
  </si>
  <si>
    <t>General</t>
  </si>
  <si>
    <t>Unrestricted</t>
  </si>
  <si>
    <t>RBS Current A/C</t>
  </si>
  <si>
    <t>Note 1</t>
  </si>
  <si>
    <t>RBS High Int A/C</t>
  </si>
  <si>
    <t>Uncashed Chqs</t>
  </si>
  <si>
    <t xml:space="preserve"> </t>
  </si>
  <si>
    <t>Note 3</t>
  </si>
  <si>
    <t>Total Congregation Funds</t>
  </si>
  <si>
    <t xml:space="preserve">Notes to the Financial Statements for the Year ending 2025 </t>
  </si>
  <si>
    <t>Nature of Congregation Funds:</t>
  </si>
  <si>
    <t xml:space="preserve">General </t>
  </si>
  <si>
    <t xml:space="preserve">Note 1 </t>
  </si>
  <si>
    <t>Ordinary receipts and payments of the Congregation. Office Bearers may 'designate' unrestricted funds for general reserves or for specified purpose(s).</t>
  </si>
  <si>
    <t>Mission</t>
  </si>
  <si>
    <t>Designated</t>
  </si>
  <si>
    <t>Note 2</t>
  </si>
  <si>
    <t>To support charitable and missionary outreach work at home and overseas</t>
  </si>
  <si>
    <t>Fabric / Building</t>
  </si>
  <si>
    <t>To repairs to external and internal fabric and/or furnishings of Church, Hall or Manse</t>
  </si>
  <si>
    <t>Youth</t>
  </si>
  <si>
    <t>Note 4</t>
  </si>
  <si>
    <t>To establish, deliver and develop a range of activities to support children/youths and families, and to promote education in the Christian faith</t>
  </si>
  <si>
    <t xml:space="preserve">Manse </t>
  </si>
  <si>
    <t>Note 5</t>
  </si>
  <si>
    <t>Net income from let of Manse, for repairs, decoration and refurbishment of the Manse</t>
  </si>
  <si>
    <t>Governance</t>
  </si>
  <si>
    <t>Note 6</t>
  </si>
  <si>
    <t>No governance costs are incurred during the year. Duties relating to governance are provided voluntarily</t>
  </si>
  <si>
    <t>Property</t>
  </si>
  <si>
    <t>Church</t>
  </si>
  <si>
    <t>Note 7</t>
  </si>
  <si>
    <t>Congregation property is held for the use of the Congregation in fulfilling its aims and mission to its members, adherents and the community it serves; not for investment or resale. No market value is placed on these properties.</t>
  </si>
  <si>
    <t>Manse, Hall</t>
  </si>
  <si>
    <t>Investments</t>
  </si>
  <si>
    <t>Note 8</t>
  </si>
  <si>
    <t xml:space="preserve">Investments held on behalf of the Congregation which have a variable Market Value are included in the above Statement of Balances at the value at the year end.  Revaluations during the year are reported in the table above as 'Net Change in Fund' </t>
  </si>
  <si>
    <t>Contingent Liabilities</t>
  </si>
  <si>
    <t>Note 9</t>
  </si>
  <si>
    <t>Financial Statements present the receipts received and payments made during the year. In the event there are any material outstandings,contingent liabilities and /or commiments these are noted below :-</t>
  </si>
  <si>
    <t>There are no contingent liabilities at the date of this Report and Financial Statement.</t>
  </si>
  <si>
    <t>Payments to Trustees</t>
  </si>
  <si>
    <t>Note 10</t>
  </si>
  <si>
    <t>No payments have been been made to any Trustee for the performance of their duties as Trustees of the Congregation</t>
  </si>
  <si>
    <t>Approval of Congregation Financial Statements for the year ending 31 December 2025 as set out on Pages  8, 9  and 10 by Office Bearers authorised to sign :</t>
  </si>
  <si>
    <t xml:space="preserve">Interim Moderator </t>
  </si>
  <si>
    <t>Rev B McDowall</t>
  </si>
  <si>
    <t xml:space="preserve">Name : </t>
  </si>
  <si>
    <t>Rev Bruce McDowall</t>
  </si>
  <si>
    <t xml:space="preserve">Clerk to Congregatioal Board </t>
  </si>
  <si>
    <t>Ian Buchanan</t>
  </si>
  <si>
    <t>Treasurer</t>
  </si>
  <si>
    <t>Kathleen Johnston</t>
  </si>
  <si>
    <t>Date</t>
  </si>
  <si>
    <t>***Typed signature is acceptable</t>
  </si>
  <si>
    <t>Milngavie United Free Church of Scotland</t>
  </si>
  <si>
    <t>Presbytery of the West</t>
  </si>
  <si>
    <t>Page 9</t>
  </si>
  <si>
    <t>Receipts and Payments for the Year ending 31 December 2025 (comparative year to 31 December 2024)</t>
  </si>
  <si>
    <t>Fund* :</t>
  </si>
  <si>
    <t>Notes</t>
  </si>
  <si>
    <t>Manse</t>
  </si>
  <si>
    <t>Total</t>
  </si>
  <si>
    <t>Nature of Fund** :</t>
  </si>
  <si>
    <t>Details</t>
  </si>
  <si>
    <t>Offerings</t>
  </si>
  <si>
    <t>Open Plate</t>
  </si>
  <si>
    <t xml:space="preserve">Freewill </t>
  </si>
  <si>
    <t>Freewill (Gift Aid)</t>
  </si>
  <si>
    <t>Gift Aid Tax</t>
  </si>
  <si>
    <t>Other</t>
  </si>
  <si>
    <t>Page 9.1</t>
  </si>
  <si>
    <t>Sub Total</t>
  </si>
  <si>
    <t>Donations</t>
  </si>
  <si>
    <t>Organisations</t>
  </si>
  <si>
    <t>Page 9:2</t>
  </si>
  <si>
    <t>Bank Interest</t>
  </si>
  <si>
    <t xml:space="preserve">Rent / Let </t>
  </si>
  <si>
    <t>Stedfast</t>
  </si>
  <si>
    <t>Miscellaneous</t>
  </si>
  <si>
    <t>Page 9:3</t>
  </si>
  <si>
    <t>Events</t>
  </si>
  <si>
    <t>Fundraising</t>
  </si>
  <si>
    <t>Total Ordinary Receipts</t>
  </si>
  <si>
    <t>Extraordinary</t>
  </si>
  <si>
    <t>Donation / Bequest</t>
  </si>
  <si>
    <t xml:space="preserve">Grant </t>
  </si>
  <si>
    <t>Page 9.4</t>
  </si>
  <si>
    <t>Missions</t>
  </si>
  <si>
    <t>Other charities</t>
  </si>
  <si>
    <t>Page 9.5</t>
  </si>
  <si>
    <t>Total Receipts (Ordinary plus Extraordinary)</t>
  </si>
  <si>
    <t>Payments</t>
  </si>
  <si>
    <t>Ministry</t>
  </si>
  <si>
    <t>Stipend/Salary &amp; NIC</t>
  </si>
  <si>
    <t>Expenses</t>
  </si>
  <si>
    <t>Pulpit Supply</t>
  </si>
  <si>
    <t>Int Moderator Fee, Exp</t>
  </si>
  <si>
    <t>Other Salary</t>
  </si>
  <si>
    <t>Church Officer / Cleaner</t>
  </si>
  <si>
    <t>Council Tax</t>
  </si>
  <si>
    <t>Insurance</t>
  </si>
  <si>
    <t>Heat &amp; light</t>
  </si>
  <si>
    <t>Repairs, upkeep</t>
  </si>
  <si>
    <t>Equipment, Furnishing</t>
  </si>
  <si>
    <t>Page 9.6</t>
  </si>
  <si>
    <t>Stedfast Magazine</t>
  </si>
  <si>
    <t>Office &amp; Publicity</t>
  </si>
  <si>
    <t>Page 9.7</t>
  </si>
  <si>
    <t>Kirk Session</t>
  </si>
  <si>
    <t>Page 9.8</t>
  </si>
  <si>
    <t>Organisations Support</t>
  </si>
  <si>
    <t>Contributions</t>
  </si>
  <si>
    <t>Denomination</t>
  </si>
  <si>
    <t>Presbytery</t>
  </si>
  <si>
    <t>Denominational Missions</t>
  </si>
  <si>
    <t>Page 9.9</t>
  </si>
  <si>
    <t>Total Ordinary Payments</t>
  </si>
  <si>
    <t>Refurbishment etc</t>
  </si>
  <si>
    <t>Page 9.10</t>
  </si>
  <si>
    <t>Page 9.11</t>
  </si>
  <si>
    <t>Total Payments (Ordinary plus Extraordinary)</t>
  </si>
  <si>
    <t>Surplus (Deficit)</t>
  </si>
  <si>
    <t>Net Recpts (Paymnts)</t>
  </si>
  <si>
    <t>Transfers From Other Funds (show as positive number)</t>
  </si>
  <si>
    <t>Transfers To Other Funds (show as negative number)</t>
  </si>
  <si>
    <t>Net Movement on Funds</t>
  </si>
  <si>
    <t>* Fund Name - amend as appropriate</t>
  </si>
  <si>
    <t>** Nature of Fund - specify whether Unrestricted, Designated or Restricted</t>
  </si>
  <si>
    <t>Page 10</t>
  </si>
  <si>
    <t>Supplementary Sheet and Notes - Year ending 31 December 2025</t>
  </si>
  <si>
    <t>Note</t>
  </si>
  <si>
    <t>Details of Receipts</t>
  </si>
  <si>
    <t>Offerings - Other</t>
  </si>
  <si>
    <t>Pennies</t>
  </si>
  <si>
    <t>Donations - Organisations &amp; Other</t>
  </si>
  <si>
    <t xml:space="preserve">Other -  Miscellaneous </t>
  </si>
  <si>
    <t>Salary D/D Error</t>
  </si>
  <si>
    <t>Utilities  Refund</t>
  </si>
  <si>
    <t>Insurance Refund</t>
  </si>
  <si>
    <t>EDC Refund</t>
  </si>
  <si>
    <t>Extra-ordinary - Other</t>
  </si>
  <si>
    <t>Receipts from Missions</t>
  </si>
  <si>
    <t>Prayer Union</t>
  </si>
  <si>
    <t>Children for Christ</t>
  </si>
  <si>
    <t>Holy Week Services</t>
  </si>
  <si>
    <t>Release International</t>
  </si>
  <si>
    <t>Macmillam Cancer Care</t>
  </si>
  <si>
    <t>TearFund</t>
  </si>
  <si>
    <t>Details of Payments</t>
  </si>
  <si>
    <t>Property - Other</t>
  </si>
  <si>
    <t>Vodafone</t>
  </si>
  <si>
    <t>CCLI</t>
  </si>
  <si>
    <t>Advertising</t>
  </si>
  <si>
    <t>Internet</t>
  </si>
  <si>
    <t>Bank Difference</t>
  </si>
  <si>
    <t>Refreshments</t>
  </si>
  <si>
    <t>Fire Training</t>
  </si>
  <si>
    <t>Gift</t>
  </si>
  <si>
    <t>Ad-Hoc Musical Support</t>
  </si>
  <si>
    <t>Comms Expenses</t>
  </si>
  <si>
    <t>Washroom Supplies</t>
  </si>
  <si>
    <t>Boiler Filter</t>
  </si>
  <si>
    <t>Extraordinary Payments</t>
  </si>
  <si>
    <t>UFCoS</t>
  </si>
  <si>
    <t>David Robinson</t>
  </si>
  <si>
    <t>CEF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</si>
</sst>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quot;£&quot;#,##0.00"/>
    <numFmt numFmtId="44" formatCode="_-&quot;£&quot;* #,##0.00_-;\-&quot;£&quot;* #,##0.00_-;_-&quot;£&quot;* &quot;-&quot;??_-;_-@_-"/>
    <numFmt numFmtId="164" formatCode="&quot;£&quot;#,##0.00"/>
  </numFmts>
  <fonts count="11" x14ac:knownFonts="1">
    <font>
      <sz val="11"/>
      <color theme="1"/>
      <name val="Aptos Narrow"/>
      <family val="2"/>
      <scheme val="minor"/>
    </font>
    <font>
      <i/>
      <sz val="10"/>
      <color rgb="FFFF0000"/>
      <name val="Arial"/>
      <family val="2"/>
    </font>
    <font>
      <b/>
      <sz val="10"/>
      <name val="Arial"/>
      <family val="2"/>
    </font>
    <font>
      <sz val="10"/>
      <name val="Arial"/>
      <family val="2"/>
    </font>
    <font>
      <b/>
      <sz val="9"/>
      <name val="Arial"/>
      <family val="2"/>
    </font>
    <font>
      <sz val="9"/>
      <name val="Arial"/>
      <family val="2"/>
    </font>
    <font>
      <b/>
      <sz val="18"/>
      <name val="Baguet Script"/>
    </font>
    <font>
      <b/>
      <i/>
      <sz val="10"/>
      <name val="Arial"/>
      <family val="2"/>
    </font>
    <font>
      <i/>
      <sz val="10"/>
      <name val="Arial"/>
      <family val="2"/>
    </font>
    <font>
      <sz val="11"/>
      <color theme="1"/>
      <name val="Arial"/>
      <family val="2"/>
    </font>
    <font>
      <b/>
      <u/>
      <sz val="10"/>
      <name val="Arial"/>
      <family val="2"/>
    </font>
  </fonts>
  <fills count="3">
    <fill>
      <patternFill patternType="none"/>
    </fill>
    <fill>
      <patternFill patternType="gray125"/>
    </fill>
    <fill>
      <patternFill patternType="solid">
        <fgColor theme="0" tint="-4.9989318521683403E-2"/>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dashed">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1">
    <xf numFmtId="0" fontId="0" fillId="0" borderId="0"/>
  </cellStyleXfs>
  <cellXfs count="128">
    <xf numFmtId="0" fontId="0" fillId="0" borderId="0" xfId="0"/>
    <xf numFmtId="0" fontId="1" fillId="0" borderId="0" xfId="0" applyFont="1" applyAlignment="1">
      <alignment vertical="center"/>
    </xf>
    <xf numFmtId="0" fontId="2" fillId="0" borderId="0" xfId="0" applyFont="1"/>
    <xf numFmtId="0" fontId="2" fillId="0" borderId="0" xfId="0" applyFont="1" applyAlignment="1">
      <alignment horizontal="right"/>
    </xf>
    <xf numFmtId="0" fontId="3" fillId="0" borderId="0" xfId="0" applyFont="1"/>
    <xf numFmtId="0" fontId="2" fillId="0" borderId="0" xfId="0" applyFont="1" applyAlignment="1">
      <alignment horizontal="center"/>
    </xf>
    <xf numFmtId="0" fontId="4" fillId="0" borderId="1" xfId="0" applyFont="1" applyBorder="1"/>
    <xf numFmtId="0" fontId="4" fillId="0" borderId="1" xfId="0" applyFont="1" applyBorder="1" applyAlignment="1">
      <alignment horizontal="center"/>
    </xf>
    <xf numFmtId="0" fontId="4" fillId="0" borderId="0" xfId="0" applyFont="1" applyAlignment="1">
      <alignment horizontal="center"/>
    </xf>
    <xf numFmtId="4" fontId="4" fillId="0" borderId="1" xfId="0" applyNumberFormat="1" applyFont="1" applyBorder="1" applyAlignment="1">
      <alignment horizontal="center"/>
    </xf>
    <xf numFmtId="0" fontId="5" fillId="0" borderId="0" xfId="0" applyFont="1"/>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xf numFmtId="0" fontId="4" fillId="0" borderId="4" xfId="0" applyFont="1" applyBorder="1" applyAlignment="1">
      <alignment horizontal="center"/>
    </xf>
    <xf numFmtId="4" fontId="4" fillId="0" borderId="4" xfId="0" applyNumberFormat="1"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xf numFmtId="0" fontId="4" fillId="0" borderId="7" xfId="0" applyFont="1" applyBorder="1" applyAlignment="1">
      <alignment horizontal="center"/>
    </xf>
    <xf numFmtId="4" fontId="4" fillId="0" borderId="7" xfId="0" applyNumberFormat="1"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xf numFmtId="0" fontId="4" fillId="0" borderId="11" xfId="0" applyFont="1" applyBorder="1" applyAlignment="1">
      <alignment horizontal="center"/>
    </xf>
    <xf numFmtId="164" fontId="5" fillId="0" borderId="11" xfId="0" applyNumberFormat="1" applyFont="1" applyBorder="1" applyAlignment="1">
      <alignment horizontal="right" vertical="center"/>
    </xf>
    <xf numFmtId="164" fontId="5" fillId="0" borderId="0" xfId="0" applyNumberFormat="1" applyFont="1" applyAlignment="1">
      <alignment horizontal="right" vertical="center"/>
    </xf>
    <xf numFmtId="164" fontId="5" fillId="2" borderId="11" xfId="0" applyNumberFormat="1" applyFont="1" applyFill="1" applyBorder="1" applyAlignment="1">
      <alignment horizontal="right" vertical="center"/>
    </xf>
    <xf numFmtId="0" fontId="5" fillId="0" borderId="11" xfId="0" applyFont="1" applyBorder="1"/>
    <xf numFmtId="7" fontId="5" fillId="0" borderId="11" xfId="0" applyNumberFormat="1" applyFont="1" applyBorder="1" applyAlignment="1">
      <alignment horizontal="right" vertical="center"/>
    </xf>
    <xf numFmtId="0" fontId="4" fillId="0" borderId="12" xfId="0" applyFont="1" applyBorder="1"/>
    <xf numFmtId="44" fontId="4" fillId="2" borderId="12" xfId="0" applyNumberFormat="1" applyFont="1" applyFill="1" applyBorder="1"/>
    <xf numFmtId="44" fontId="4" fillId="2" borderId="11" xfId="0" applyNumberFormat="1" applyFont="1" applyFill="1" applyBorder="1" applyAlignment="1">
      <alignment horizontal="center"/>
    </xf>
    <xf numFmtId="0" fontId="5" fillId="0" borderId="13" xfId="0" applyFont="1" applyBorder="1"/>
    <xf numFmtId="0" fontId="5" fillId="0" borderId="14" xfId="0" applyFont="1" applyBorder="1" applyAlignment="1">
      <alignment horizontal="center"/>
    </xf>
    <xf numFmtId="0" fontId="5" fillId="0" borderId="14" xfId="0" applyFont="1" applyBorder="1"/>
    <xf numFmtId="0" fontId="4" fillId="0" borderId="0" xfId="0" applyFont="1"/>
    <xf numFmtId="164" fontId="4" fillId="2" borderId="15" xfId="0" applyNumberFormat="1" applyFont="1" applyFill="1" applyBorder="1" applyAlignment="1">
      <alignment horizontal="right" vertical="center"/>
    </xf>
    <xf numFmtId="164" fontId="4" fillId="0" borderId="0" xfId="0" applyNumberFormat="1" applyFont="1" applyAlignment="1">
      <alignment horizontal="right" vertical="center"/>
    </xf>
    <xf numFmtId="7" fontId="4" fillId="2" borderId="15" xfId="0" applyNumberFormat="1" applyFont="1" applyFill="1" applyBorder="1" applyAlignment="1">
      <alignment horizontal="right" vertical="center"/>
    </xf>
    <xf numFmtId="0" fontId="4" fillId="0" borderId="0" xfId="0" applyFont="1" applyAlignment="1">
      <alignment vertical="top"/>
    </xf>
    <xf numFmtId="0" fontId="5" fillId="0" borderId="0" xfId="0" applyFont="1" applyAlignment="1">
      <alignment vertical="top"/>
    </xf>
    <xf numFmtId="0" fontId="5" fillId="0" borderId="0" xfId="0" applyFont="1" applyAlignment="1">
      <alignment vertical="center"/>
    </xf>
    <xf numFmtId="0" fontId="5" fillId="0" borderId="0" xfId="0" applyFont="1" applyAlignment="1">
      <alignment horizontal="left" vertical="center" wrapText="1"/>
    </xf>
    <xf numFmtId="0" fontId="0" fillId="0" borderId="0" xfId="0" applyAlignment="1">
      <alignment vertical="center"/>
    </xf>
    <xf numFmtId="0" fontId="4" fillId="0" borderId="0" xfId="0" applyFont="1" applyAlignment="1">
      <alignment vertical="center"/>
    </xf>
    <xf numFmtId="0" fontId="3" fillId="0" borderId="0" xfId="0" applyFont="1" applyAlignment="1">
      <alignment vertical="center"/>
    </xf>
    <xf numFmtId="0" fontId="5" fillId="0" borderId="0" xfId="0" applyFont="1" applyAlignment="1">
      <alignment horizontal="left" vertical="center"/>
    </xf>
    <xf numFmtId="0" fontId="4" fillId="0" borderId="0" xfId="0" applyFont="1" applyAlignment="1">
      <alignment vertical="top" wrapText="1"/>
    </xf>
    <xf numFmtId="0" fontId="3" fillId="0" borderId="0" xfId="0" applyFont="1" applyAlignment="1">
      <alignment vertical="top"/>
    </xf>
    <xf numFmtId="0" fontId="2" fillId="0" borderId="0" xfId="0" applyFont="1" applyAlignment="1">
      <alignment vertical="top"/>
    </xf>
    <xf numFmtId="0" fontId="2" fillId="0" borderId="0" xfId="0" applyFont="1" applyAlignment="1">
      <alignment horizontal="left" vertical="center" wrapText="1"/>
    </xf>
    <xf numFmtId="0" fontId="2" fillId="0" borderId="0" xfId="0" applyFont="1" applyAlignment="1">
      <alignment vertical="center"/>
    </xf>
    <xf numFmtId="0" fontId="6" fillId="0" borderId="16" xfId="0" applyFont="1" applyBorder="1" applyAlignment="1">
      <alignment horizontal="center" vertical="center"/>
    </xf>
    <xf numFmtId="0" fontId="2" fillId="0" borderId="0" xfId="0" applyFont="1" applyAlignment="1">
      <alignment horizontal="right" vertical="center"/>
    </xf>
    <xf numFmtId="0" fontId="7" fillId="0" borderId="0" xfId="0" applyFont="1" applyAlignment="1">
      <alignment vertical="center"/>
    </xf>
    <xf numFmtId="0" fontId="2" fillId="0" borderId="16" xfId="0" applyFont="1" applyBorder="1" applyAlignment="1">
      <alignment horizontal="center" vertical="center"/>
    </xf>
    <xf numFmtId="0" fontId="8" fillId="0" borderId="0" xfId="0" applyFont="1"/>
    <xf numFmtId="14" fontId="2" fillId="0" borderId="16" xfId="0" applyNumberFormat="1" applyFont="1" applyBorder="1" applyAlignment="1">
      <alignment horizontal="center" vertical="center"/>
    </xf>
    <xf numFmtId="0" fontId="8" fillId="0" borderId="0" xfId="0" applyFont="1" applyAlignment="1">
      <alignment vertical="center"/>
    </xf>
    <xf numFmtId="0" fontId="9" fillId="0" borderId="6" xfId="0" applyFont="1" applyBorder="1" applyAlignment="1">
      <alignment horizontal="left" vertical="center"/>
    </xf>
    <xf numFmtId="0" fontId="3" fillId="0" borderId="0" xfId="0" applyFont="1" applyAlignment="1">
      <alignment horizontal="center" vertical="center"/>
    </xf>
    <xf numFmtId="44" fontId="3" fillId="0" borderId="0" xfId="0" applyNumberFormat="1" applyFont="1" applyAlignment="1">
      <alignment vertical="center"/>
    </xf>
    <xf numFmtId="44" fontId="2" fillId="0" borderId="0" xfId="0" applyNumberFormat="1" applyFont="1" applyAlignment="1">
      <alignment horizontal="right" vertical="center"/>
    </xf>
    <xf numFmtId="0" fontId="2" fillId="0" borderId="0" xfId="0" applyFont="1" applyAlignment="1">
      <alignment horizontal="center" vertical="center"/>
    </xf>
    <xf numFmtId="44" fontId="2" fillId="0" borderId="0" xfId="0" applyNumberFormat="1" applyFont="1" applyAlignment="1">
      <alignment vertical="center"/>
    </xf>
    <xf numFmtId="0" fontId="3" fillId="0" borderId="0" xfId="0" applyFont="1" applyAlignment="1">
      <alignment horizontal="left" vertical="center"/>
    </xf>
    <xf numFmtId="44" fontId="2" fillId="0" borderId="1" xfId="0" applyNumberFormat="1" applyFont="1" applyBorder="1" applyAlignment="1">
      <alignment horizontal="center" vertical="center"/>
    </xf>
    <xf numFmtId="44" fontId="2" fillId="0" borderId="0" xfId="0" applyNumberFormat="1" applyFont="1" applyAlignment="1">
      <alignment horizontal="center" vertical="center"/>
    </xf>
    <xf numFmtId="44" fontId="3" fillId="0" borderId="7" xfId="0" applyNumberFormat="1" applyFont="1" applyBorder="1" applyAlignment="1">
      <alignment horizontal="center" vertical="center"/>
    </xf>
    <xf numFmtId="44" fontId="3" fillId="0" borderId="0" xfId="0" applyNumberFormat="1" applyFont="1" applyAlignment="1">
      <alignment horizontal="center" vertical="center"/>
    </xf>
    <xf numFmtId="0" fontId="2" fillId="0" borderId="7" xfId="0" applyFont="1" applyBorder="1" applyAlignment="1">
      <alignment horizontal="center" vertical="center"/>
    </xf>
    <xf numFmtId="0" fontId="10" fillId="0" borderId="0" xfId="0" applyFont="1" applyAlignment="1">
      <alignment vertical="center"/>
    </xf>
    <xf numFmtId="4" fontId="3" fillId="0" borderId="0" xfId="0" applyNumberFormat="1" applyFont="1" applyAlignment="1">
      <alignment vertical="center"/>
    </xf>
    <xf numFmtId="4" fontId="3" fillId="0" borderId="0" xfId="0" applyNumberFormat="1" applyFont="1" applyAlignment="1">
      <alignment horizontal="center" vertical="center"/>
    </xf>
    <xf numFmtId="44" fontId="3" fillId="0" borderId="17" xfId="0" applyNumberFormat="1" applyFont="1" applyBorder="1" applyAlignment="1">
      <alignment vertical="center"/>
    </xf>
    <xf numFmtId="44" fontId="3" fillId="0" borderId="11" xfId="0" applyNumberFormat="1" applyFont="1" applyBorder="1" applyAlignment="1">
      <alignment vertical="center"/>
    </xf>
    <xf numFmtId="44" fontId="3" fillId="2" borderId="17" xfId="0" applyNumberFormat="1" applyFont="1" applyFill="1" applyBorder="1" applyAlignment="1">
      <alignment vertical="center"/>
    </xf>
    <xf numFmtId="44" fontId="3" fillId="0" borderId="18" xfId="0" applyNumberFormat="1" applyFont="1" applyBorder="1" applyAlignment="1">
      <alignment vertical="center"/>
    </xf>
    <xf numFmtId="44" fontId="3" fillId="0" borderId="19" xfId="0" applyNumberFormat="1" applyFont="1" applyBorder="1" applyAlignment="1">
      <alignment vertical="center"/>
    </xf>
    <xf numFmtId="44" fontId="3" fillId="2" borderId="20" xfId="0" applyNumberFormat="1" applyFont="1" applyFill="1" applyBorder="1" applyAlignment="1">
      <alignment vertical="center"/>
    </xf>
    <xf numFmtId="4" fontId="7" fillId="0" borderId="0" xfId="0" applyNumberFormat="1" applyFont="1" applyAlignment="1">
      <alignment vertical="center"/>
    </xf>
    <xf numFmtId="4" fontId="8" fillId="0" borderId="0" xfId="0" applyNumberFormat="1" applyFont="1" applyAlignment="1">
      <alignment horizontal="center" vertical="center"/>
    </xf>
    <xf numFmtId="44" fontId="2" fillId="2" borderId="15" xfId="0" applyNumberFormat="1" applyFont="1" applyFill="1" applyBorder="1" applyAlignment="1">
      <alignment vertical="center"/>
    </xf>
    <xf numFmtId="44" fontId="3" fillId="0" borderId="14" xfId="0" applyNumberFormat="1" applyFont="1" applyBorder="1" applyAlignment="1">
      <alignment vertical="center"/>
    </xf>
    <xf numFmtId="44" fontId="3" fillId="2" borderId="21" xfId="0" applyNumberFormat="1" applyFont="1" applyFill="1" applyBorder="1" applyAlignment="1">
      <alignment vertical="center"/>
    </xf>
    <xf numFmtId="44" fontId="3" fillId="0" borderId="21" xfId="0" applyNumberFormat="1" applyFont="1" applyBorder="1" applyAlignment="1">
      <alignment vertical="center"/>
    </xf>
    <xf numFmtId="44" fontId="3" fillId="2" borderId="11" xfId="0" applyNumberFormat="1" applyFont="1" applyFill="1" applyBorder="1" applyAlignment="1">
      <alignment vertical="center"/>
    </xf>
    <xf numFmtId="44" fontId="3" fillId="2" borderId="15" xfId="0" applyNumberFormat="1" applyFont="1" applyFill="1" applyBorder="1" applyAlignment="1">
      <alignment vertical="center"/>
    </xf>
    <xf numFmtId="44" fontId="3" fillId="0" borderId="20" xfId="0" applyNumberFormat="1" applyFont="1" applyBorder="1" applyAlignment="1">
      <alignment vertical="center"/>
    </xf>
    <xf numFmtId="44" fontId="2" fillId="0" borderId="15" xfId="0" applyNumberFormat="1" applyFont="1" applyBorder="1" applyAlignment="1">
      <alignment vertical="center"/>
    </xf>
    <xf numFmtId="4" fontId="2" fillId="0" borderId="0" xfId="0" applyNumberFormat="1" applyFont="1" applyAlignment="1">
      <alignment vertical="center"/>
    </xf>
    <xf numFmtId="4" fontId="2" fillId="0" borderId="0" xfId="0" applyNumberFormat="1" applyFont="1" applyAlignment="1">
      <alignment horizontal="center" vertical="center"/>
    </xf>
    <xf numFmtId="44" fontId="3" fillId="2" borderId="18" xfId="0" applyNumberFormat="1" applyFont="1" applyFill="1" applyBorder="1" applyAlignment="1">
      <alignment vertical="center"/>
    </xf>
    <xf numFmtId="44" fontId="7" fillId="0" borderId="0" xfId="0" applyNumberFormat="1" applyFont="1" applyAlignment="1">
      <alignment vertical="center"/>
    </xf>
    <xf numFmtId="4" fontId="7" fillId="0" borderId="0" xfId="0" applyNumberFormat="1" applyFont="1" applyAlignment="1">
      <alignment horizontal="center" vertical="center"/>
    </xf>
    <xf numFmtId="44" fontId="3" fillId="2" borderId="14" xfId="0" applyNumberFormat="1" applyFont="1" applyFill="1" applyBorder="1" applyAlignment="1">
      <alignment vertical="center"/>
    </xf>
    <xf numFmtId="0" fontId="8" fillId="0" borderId="0" xfId="0" applyFont="1" applyAlignment="1">
      <alignment horizontal="center" vertical="center"/>
    </xf>
    <xf numFmtId="44" fontId="3" fillId="2" borderId="22" xfId="0" applyNumberFormat="1" applyFont="1" applyFill="1" applyBorder="1" applyAlignment="1">
      <alignment vertical="center"/>
    </xf>
    <xf numFmtId="44" fontId="2" fillId="2" borderId="22" xfId="0" applyNumberFormat="1" applyFont="1" applyFill="1" applyBorder="1" applyAlignment="1">
      <alignment vertical="center"/>
    </xf>
    <xf numFmtId="44" fontId="3" fillId="0" borderId="23" xfId="0" applyNumberFormat="1" applyFont="1" applyBorder="1" applyAlignment="1">
      <alignment vertical="center"/>
    </xf>
    <xf numFmtId="44" fontId="3" fillId="2" borderId="23" xfId="0" applyNumberFormat="1" applyFont="1" applyFill="1" applyBorder="1" applyAlignment="1">
      <alignment vertical="center"/>
    </xf>
    <xf numFmtId="44" fontId="3" fillId="0" borderId="24" xfId="0" applyNumberFormat="1" applyFont="1" applyBorder="1" applyAlignment="1">
      <alignment vertical="center"/>
    </xf>
    <xf numFmtId="44" fontId="3" fillId="2" borderId="24" xfId="0" applyNumberFormat="1" applyFont="1" applyFill="1" applyBorder="1" applyAlignment="1">
      <alignment vertical="center"/>
    </xf>
    <xf numFmtId="44" fontId="3" fillId="0" borderId="0" xfId="0" applyNumberFormat="1" applyFont="1"/>
    <xf numFmtId="44" fontId="2" fillId="0" borderId="0" xfId="0" applyNumberFormat="1" applyFont="1" applyAlignment="1">
      <alignment horizontal="right"/>
    </xf>
    <xf numFmtId="44" fontId="2" fillId="0" borderId="0" xfId="0" applyNumberFormat="1" applyFont="1"/>
    <xf numFmtId="44" fontId="2" fillId="2" borderId="1" xfId="0" applyNumberFormat="1" applyFont="1" applyFill="1" applyBorder="1" applyAlignment="1">
      <alignment horizontal="center"/>
    </xf>
    <xf numFmtId="44" fontId="2" fillId="0" borderId="0" xfId="0" applyNumberFormat="1" applyFont="1" applyAlignment="1">
      <alignment horizontal="center"/>
    </xf>
    <xf numFmtId="44" fontId="4" fillId="2" borderId="1" xfId="0" applyNumberFormat="1" applyFont="1" applyFill="1" applyBorder="1" applyAlignment="1">
      <alignment horizontal="center"/>
    </xf>
    <xf numFmtId="44" fontId="3" fillId="2" borderId="4" xfId="0" applyNumberFormat="1" applyFont="1" applyFill="1" applyBorder="1" applyAlignment="1">
      <alignment horizontal="center"/>
    </xf>
    <xf numFmtId="44" fontId="3" fillId="0" borderId="0" xfId="0" applyNumberFormat="1" applyFont="1" applyAlignment="1">
      <alignment horizontal="center"/>
    </xf>
    <xf numFmtId="44" fontId="4" fillId="0" borderId="7" xfId="0" applyNumberFormat="1" applyFont="1" applyBorder="1" applyAlignment="1">
      <alignment horizontal="center"/>
    </xf>
    <xf numFmtId="44" fontId="4" fillId="0" borderId="0" xfId="0" applyNumberFormat="1" applyFont="1" applyAlignment="1">
      <alignment horizontal="center"/>
    </xf>
    <xf numFmtId="0" fontId="10" fillId="0" borderId="0" xfId="0" applyFont="1"/>
    <xf numFmtId="44" fontId="5" fillId="0" borderId="18" xfId="0" applyNumberFormat="1" applyFont="1" applyBorder="1"/>
    <xf numFmtId="44" fontId="5" fillId="0" borderId="0" xfId="0" applyNumberFormat="1" applyFont="1"/>
    <xf numFmtId="44" fontId="5" fillId="0" borderId="11" xfId="0" applyNumberFormat="1" applyFont="1" applyBorder="1"/>
    <xf numFmtId="44" fontId="4" fillId="2" borderId="15" xfId="0" applyNumberFormat="1" applyFont="1" applyFill="1" applyBorder="1"/>
    <xf numFmtId="44" fontId="4" fillId="0" borderId="0" xfId="0" applyNumberFormat="1" applyFont="1"/>
    <xf numFmtId="44" fontId="4" fillId="0" borderId="18" xfId="0" applyNumberFormat="1" applyFont="1" applyBorder="1" applyAlignment="1">
      <alignment horizontal="center"/>
    </xf>
    <xf numFmtId="44" fontId="4" fillId="0" borderId="11" xfId="0" applyNumberFormat="1" applyFont="1" applyBorder="1" applyAlignment="1">
      <alignment horizontal="center"/>
    </xf>
    <xf numFmtId="44" fontId="0" fillId="0" borderId="18" xfId="0" applyNumberFormat="1" applyBorder="1"/>
    <xf numFmtId="44" fontId="0" fillId="0" borderId="0" xfId="0" applyNumberFormat="1"/>
    <xf numFmtId="44" fontId="4" fillId="0" borderId="11" xfId="0" applyNumberFormat="1" applyFont="1" applyBorder="1"/>
    <xf numFmtId="2" fontId="5" fillId="0" borderId="0" xfId="0" applyNumberFormat="1" applyFont="1" applyAlignment="1">
      <alignment horizontal="center"/>
    </xf>
    <xf numFmtId="44" fontId="0" fillId="0" borderId="1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cuments/Church/Finance/Year%20End%20Accounts/Annual%20Accounts%202025.xlsx" TargetMode="External"/><Relationship Id="rId2" Type="http://schemas.openxmlformats.org/officeDocument/2006/relationships/externalLinkPath" Target="https://d.docs.live.net/2f86c5ed0091a5b7/Documents/Church/Finance/Year%20End%20Accounts/Annual%20Accounts%202025.xlsx" TargetMode="External"/><Relationship Id="rId1" Type="http://schemas.openxmlformats.org/officeDocument/2006/relationships/externalLinkPath" Target="/2f86c5ed0091a5b7/Documents/Church/Finance/Year%20End%20Accounts/Annual%20Accounts%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SCR Statement of Balances  (2)"/>
      <sheetName val="User Guide"/>
      <sheetName val="OSCR Statement of Balances p8"/>
      <sheetName val="OSCR Receipt &amp; Pay'ts Detail p9"/>
      <sheetName val="OSCR Supplementary &amp; Notes p10"/>
      <sheetName val="Additional Detail"/>
      <sheetName val="UF Fin Return Sht 1 (Gen Fund)"/>
      <sheetName val="UF Fin Return Sht 2 (All Funds)"/>
      <sheetName val="Office Use"/>
    </sheetNames>
    <sheetDataSet>
      <sheetData sheetId="0"/>
      <sheetData sheetId="1"/>
      <sheetData sheetId="2"/>
      <sheetData sheetId="3">
        <row r="2">
          <cell r="A2" t="str">
            <v>Milngavie United Free Church of Scotland</v>
          </cell>
          <cell r="N2" t="str">
            <v>Presbytery of the West</v>
          </cell>
        </row>
        <row r="6">
          <cell r="D6" t="str">
            <v>General</v>
          </cell>
          <cell r="F6" t="str">
            <v>Mission</v>
          </cell>
          <cell r="H6" t="str">
            <v>Fabric / Building</v>
          </cell>
          <cell r="J6" t="str">
            <v>Youth</v>
          </cell>
          <cell r="L6" t="str">
            <v>Manse</v>
          </cell>
        </row>
        <row r="7">
          <cell r="D7" t="str">
            <v>Unrestricted</v>
          </cell>
          <cell r="F7" t="str">
            <v>Designated</v>
          </cell>
          <cell r="H7" t="str">
            <v>Designated</v>
          </cell>
          <cell r="J7" t="str">
            <v>Designated</v>
          </cell>
          <cell r="L7" t="str">
            <v>Designated</v>
          </cell>
        </row>
        <row r="35">
          <cell r="D35">
            <v>72844.740000000005</v>
          </cell>
          <cell r="H35">
            <v>0</v>
          </cell>
          <cell r="J35">
            <v>0</v>
          </cell>
          <cell r="L35">
            <v>0</v>
          </cell>
        </row>
        <row r="73">
          <cell r="D73">
            <v>61330.549999999996</v>
          </cell>
          <cell r="H73">
            <v>0</v>
          </cell>
          <cell r="J73">
            <v>0</v>
          </cell>
          <cell r="L73">
            <v>0</v>
          </cell>
        </row>
        <row r="77">
          <cell r="D77">
            <v>0</v>
          </cell>
          <cell r="F77">
            <v>0</v>
          </cell>
          <cell r="H77">
            <v>0</v>
          </cell>
          <cell r="J77">
            <v>0</v>
          </cell>
          <cell r="L77">
            <v>0</v>
          </cell>
        </row>
        <row r="78">
          <cell r="D78">
            <v>0</v>
          </cell>
          <cell r="F78">
            <v>0</v>
          </cell>
          <cell r="H78">
            <v>0</v>
          </cell>
          <cell r="J78">
            <v>0</v>
          </cell>
          <cell r="L78">
            <v>0</v>
          </cell>
        </row>
      </sheetData>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AC25-F53A-4679-AACA-6DEAD24C4295}">
  <dimension ref="A1:T74"/>
  <sheetViews>
    <sheetView topLeftCell="A53" workbookViewId="0">
      <selection activeCell="E70" sqref="E70"/>
    </sheetView>
  </sheetViews>
  <sheetFormatPr defaultRowHeight="14.4" x14ac:dyDescent="0.3"/>
  <cols>
    <col min="1" max="1" width="14.6640625" customWidth="1"/>
    <col min="2" max="2" width="11.5546875" customWidth="1"/>
    <col min="3" max="3" width="11.6640625" customWidth="1"/>
    <col min="4" max="4" width="0.88671875" customWidth="1"/>
    <col min="5" max="5" width="11.6640625" customWidth="1"/>
    <col min="6" max="6" width="0.5546875" customWidth="1"/>
    <col min="7" max="7" width="11.6640625" customWidth="1"/>
    <col min="8" max="8" width="1" customWidth="1"/>
    <col min="9" max="9" width="11.6640625" customWidth="1"/>
    <col min="10" max="10" width="0.6640625" customWidth="1"/>
    <col min="11" max="11" width="11.6640625" customWidth="1"/>
    <col min="12" max="12" width="0.6640625" customWidth="1"/>
    <col min="13" max="13" width="11.6640625" customWidth="1"/>
    <col min="14" max="14" width="1" customWidth="1"/>
    <col min="15" max="15" width="11.6640625" customWidth="1"/>
    <col min="16" max="16" width="1" customWidth="1"/>
    <col min="17" max="17" width="13.33203125" customWidth="1"/>
    <col min="18" max="18" width="11.6640625" customWidth="1"/>
  </cols>
  <sheetData>
    <row r="1" spans="1:20" x14ac:dyDescent="0.3">
      <c r="A1" s="1"/>
    </row>
    <row r="2" spans="1:20" x14ac:dyDescent="0.3">
      <c r="A2" s="2" t="str">
        <f>'[1]OSCR Receipt &amp; Pay''ts Detail p9'!A2</f>
        <v>Milngavie United Free Church of Scotland</v>
      </c>
      <c r="B2" s="2"/>
      <c r="C2" s="2"/>
      <c r="D2" s="2"/>
      <c r="E2" s="2"/>
      <c r="F2" s="2"/>
      <c r="G2" s="2"/>
      <c r="H2" s="2"/>
      <c r="I2" s="2"/>
      <c r="J2" s="2"/>
      <c r="K2" s="2"/>
      <c r="L2" s="2"/>
      <c r="M2" s="2"/>
      <c r="N2" s="2"/>
      <c r="O2" s="3" t="str">
        <f>'[1]OSCR Receipt &amp; Pay''ts Detail p9'!N2</f>
        <v>Presbytery of the West</v>
      </c>
      <c r="P2" s="2"/>
      <c r="Q2" s="2"/>
      <c r="R2" s="3" t="s">
        <v>0</v>
      </c>
    </row>
    <row r="3" spans="1:20" x14ac:dyDescent="0.3">
      <c r="A3" s="2"/>
      <c r="B3" s="2"/>
      <c r="C3" s="2"/>
      <c r="D3" s="2"/>
      <c r="E3" s="2"/>
      <c r="F3" s="2"/>
      <c r="G3" s="2"/>
      <c r="H3" s="2"/>
      <c r="I3" s="2"/>
      <c r="J3" s="2"/>
      <c r="K3" s="2"/>
      <c r="L3" s="2"/>
      <c r="M3" s="2"/>
      <c r="N3" s="2"/>
      <c r="O3" s="4"/>
      <c r="P3" s="2"/>
      <c r="Q3" s="2"/>
      <c r="R3" s="4"/>
    </row>
    <row r="4" spans="1:20" x14ac:dyDescent="0.3">
      <c r="A4" s="2" t="s">
        <v>1</v>
      </c>
      <c r="B4" s="2"/>
      <c r="C4" s="2"/>
      <c r="D4" s="2"/>
      <c r="E4" s="2"/>
      <c r="F4" s="2"/>
      <c r="G4" s="2"/>
      <c r="H4" s="2"/>
      <c r="I4" s="2"/>
      <c r="J4" s="2"/>
      <c r="K4" s="4"/>
      <c r="L4" s="4"/>
      <c r="M4" s="4"/>
      <c r="N4" s="4"/>
      <c r="O4" s="4"/>
      <c r="P4" s="4"/>
      <c r="Q4" s="4"/>
      <c r="R4" s="4"/>
    </row>
    <row r="5" spans="1:20" ht="15" thickBot="1" x14ac:dyDescent="0.35">
      <c r="A5" s="4"/>
      <c r="B5" s="4"/>
      <c r="C5" s="4"/>
      <c r="D5" s="4"/>
      <c r="E5" s="4"/>
      <c r="F5" s="4"/>
      <c r="G5" s="4"/>
      <c r="H5" s="4"/>
      <c r="I5" s="4"/>
      <c r="J5" s="4"/>
      <c r="K5" s="4"/>
      <c r="L5" s="4"/>
      <c r="M5" s="4"/>
      <c r="N5" s="4"/>
      <c r="O5" s="4"/>
      <c r="P5" s="4"/>
      <c r="Q5" s="4"/>
      <c r="R5" s="4"/>
      <c r="S5" s="5"/>
      <c r="T5" s="5"/>
    </row>
    <row r="6" spans="1:20" x14ac:dyDescent="0.3">
      <c r="A6" s="6" t="s">
        <v>2</v>
      </c>
      <c r="B6" s="7" t="s">
        <v>3</v>
      </c>
      <c r="C6" s="7" t="s">
        <v>4</v>
      </c>
      <c r="D6" s="8"/>
      <c r="E6" s="9" t="s">
        <v>5</v>
      </c>
      <c r="F6" s="10"/>
      <c r="G6" s="9" t="s">
        <v>6</v>
      </c>
      <c r="H6" s="10"/>
      <c r="I6" s="9" t="s">
        <v>7</v>
      </c>
      <c r="J6" s="10"/>
      <c r="K6" s="7" t="s">
        <v>8</v>
      </c>
      <c r="L6" s="10"/>
      <c r="M6" s="7" t="s">
        <v>9</v>
      </c>
      <c r="N6" s="10"/>
      <c r="O6" s="7" t="s">
        <v>10</v>
      </c>
      <c r="P6" s="10"/>
      <c r="Q6" s="11" t="s">
        <v>11</v>
      </c>
      <c r="R6" s="12"/>
      <c r="S6" s="5"/>
    </row>
    <row r="7" spans="1:20" x14ac:dyDescent="0.3">
      <c r="A7" s="13"/>
      <c r="B7" s="14" t="s">
        <v>12</v>
      </c>
      <c r="C7" s="14" t="s">
        <v>13</v>
      </c>
      <c r="D7" s="8"/>
      <c r="E7" s="14">
        <v>2025</v>
      </c>
      <c r="F7" s="10"/>
      <c r="G7" s="14">
        <v>2025</v>
      </c>
      <c r="H7" s="10"/>
      <c r="I7" s="15" t="s">
        <v>14</v>
      </c>
      <c r="J7" s="10"/>
      <c r="K7" s="14" t="s">
        <v>15</v>
      </c>
      <c r="L7" s="10"/>
      <c r="M7" s="14" t="s">
        <v>16</v>
      </c>
      <c r="N7" s="10"/>
      <c r="O7" s="14" t="s">
        <v>17</v>
      </c>
      <c r="P7" s="10"/>
      <c r="Q7" s="16" t="s">
        <v>18</v>
      </c>
      <c r="R7" s="17"/>
    </row>
    <row r="8" spans="1:20" ht="15" thickBot="1" x14ac:dyDescent="0.35">
      <c r="A8" s="18"/>
      <c r="B8" s="18"/>
      <c r="C8" s="19" t="s">
        <v>19</v>
      </c>
      <c r="D8" s="8"/>
      <c r="E8" s="20" t="s">
        <v>19</v>
      </c>
      <c r="F8" s="21"/>
      <c r="G8" s="20" t="s">
        <v>19</v>
      </c>
      <c r="H8" s="21"/>
      <c r="I8" s="20" t="s">
        <v>19</v>
      </c>
      <c r="J8" s="10"/>
      <c r="K8" s="19" t="s">
        <v>19</v>
      </c>
      <c r="L8" s="10"/>
      <c r="M8" s="19" t="s">
        <v>19</v>
      </c>
      <c r="N8" s="10"/>
      <c r="O8" s="19" t="s">
        <v>19</v>
      </c>
      <c r="P8" s="10"/>
      <c r="Q8" s="22" t="s">
        <v>20</v>
      </c>
      <c r="R8" s="23" t="s">
        <v>19</v>
      </c>
    </row>
    <row r="9" spans="1:20" x14ac:dyDescent="0.3">
      <c r="A9" s="24" t="s">
        <v>21</v>
      </c>
      <c r="B9" s="25" t="s">
        <v>22</v>
      </c>
      <c r="C9" s="26">
        <v>32858.11</v>
      </c>
      <c r="D9" s="27"/>
      <c r="E9" s="28">
        <f>'[1]OSCR Receipt &amp; Pay''ts Detail p9'!D35</f>
        <v>72844.740000000005</v>
      </c>
      <c r="F9" s="27"/>
      <c r="G9" s="28">
        <f>'[1]OSCR Receipt &amp; Pay''ts Detail p9'!D73</f>
        <v>61330.549999999996</v>
      </c>
      <c r="H9" s="27"/>
      <c r="I9" s="28">
        <f>E9-G9</f>
        <v>11514.19000000001</v>
      </c>
      <c r="J9" s="27"/>
      <c r="K9" s="28">
        <f>'[1]OSCR Receipt &amp; Pay''ts Detail p9'!D77+'[1]OSCR Receipt &amp; Pay''ts Detail p9'!D78</f>
        <v>0</v>
      </c>
      <c r="L9" s="27"/>
      <c r="M9" s="28">
        <f>I9+K9</f>
        <v>11514.19000000001</v>
      </c>
      <c r="N9" s="27"/>
      <c r="O9" s="28">
        <f>C9+M9</f>
        <v>44372.30000000001</v>
      </c>
      <c r="P9" s="10"/>
      <c r="Q9" s="29" t="s">
        <v>23</v>
      </c>
      <c r="R9" s="30">
        <v>1085.5999999999999</v>
      </c>
    </row>
    <row r="10" spans="1:20" x14ac:dyDescent="0.3">
      <c r="A10" s="31"/>
      <c r="B10" s="25" t="s">
        <v>24</v>
      </c>
      <c r="C10" s="26"/>
      <c r="D10" s="27"/>
      <c r="E10" s="26"/>
      <c r="F10" s="27"/>
      <c r="G10" s="26"/>
      <c r="H10" s="27"/>
      <c r="I10" s="26"/>
      <c r="J10" s="27"/>
      <c r="K10" s="26"/>
      <c r="L10" s="27"/>
      <c r="M10" s="26"/>
      <c r="N10" s="27"/>
      <c r="O10" s="26"/>
      <c r="P10" s="10"/>
      <c r="Q10" s="29" t="s">
        <v>25</v>
      </c>
      <c r="R10" s="30">
        <v>47425.52</v>
      </c>
    </row>
    <row r="11" spans="1:20" x14ac:dyDescent="0.3">
      <c r="A11" s="31"/>
      <c r="B11" s="25"/>
      <c r="C11" s="26"/>
      <c r="D11" s="27"/>
      <c r="E11" s="26"/>
      <c r="F11" s="27"/>
      <c r="G11" s="26"/>
      <c r="H11" s="27"/>
      <c r="I11" s="26"/>
      <c r="J11" s="27"/>
      <c r="K11" s="26"/>
      <c r="L11" s="27"/>
      <c r="M11" s="26"/>
      <c r="N11" s="27"/>
      <c r="O11" s="26"/>
      <c r="P11" s="10"/>
      <c r="Q11" s="29"/>
      <c r="R11" s="30"/>
    </row>
    <row r="12" spans="1:20" x14ac:dyDescent="0.3">
      <c r="A12" s="32"/>
      <c r="B12" s="33"/>
      <c r="C12" s="26">
        <v>0</v>
      </c>
      <c r="D12" s="27"/>
      <c r="E12" s="28"/>
      <c r="F12" s="27"/>
      <c r="G12" s="28"/>
      <c r="H12" s="27"/>
      <c r="I12" s="28">
        <f>E12-G12</f>
        <v>0</v>
      </c>
      <c r="J12" s="27"/>
      <c r="K12" s="28">
        <f>'[1]OSCR Receipt &amp; Pay''ts Detail p9'!F77+'[1]OSCR Receipt &amp; Pay''ts Detail p9'!F78</f>
        <v>0</v>
      </c>
      <c r="L12" s="27"/>
      <c r="M12" s="28">
        <f>I12+K12</f>
        <v>0</v>
      </c>
      <c r="N12" s="27"/>
      <c r="O12" s="28">
        <f>C12+M12</f>
        <v>0</v>
      </c>
      <c r="P12" s="10"/>
      <c r="Q12" s="29" t="s">
        <v>26</v>
      </c>
      <c r="R12" s="30">
        <v>-4138.82</v>
      </c>
    </row>
    <row r="13" spans="1:20" x14ac:dyDescent="0.3">
      <c r="A13" s="31"/>
      <c r="B13" s="25"/>
      <c r="C13" s="26"/>
      <c r="D13" s="27"/>
      <c r="E13" s="26"/>
      <c r="F13" s="27"/>
      <c r="G13" s="26"/>
      <c r="H13" s="27"/>
      <c r="I13" s="26"/>
      <c r="J13" s="27"/>
      <c r="K13" s="26"/>
      <c r="L13" s="27"/>
      <c r="M13" s="26"/>
      <c r="N13" s="27"/>
      <c r="O13" s="26"/>
      <c r="P13" s="10"/>
      <c r="Q13" s="29"/>
      <c r="R13" s="30"/>
    </row>
    <row r="14" spans="1:20" x14ac:dyDescent="0.3">
      <c r="A14" s="31"/>
      <c r="B14" s="25"/>
      <c r="C14" s="26"/>
      <c r="D14" s="27"/>
      <c r="E14" s="26"/>
      <c r="F14" s="27"/>
      <c r="G14" s="26"/>
      <c r="H14" s="27"/>
      <c r="I14" s="26"/>
      <c r="J14" s="27"/>
      <c r="K14" s="26"/>
      <c r="L14" s="27"/>
      <c r="M14" s="26"/>
      <c r="N14" s="27"/>
      <c r="O14" s="26"/>
      <c r="P14" s="10"/>
      <c r="Q14" s="29"/>
      <c r="R14" s="30"/>
    </row>
    <row r="15" spans="1:20" x14ac:dyDescent="0.3">
      <c r="A15" s="32" t="str">
        <f>'[1]OSCR Receipt &amp; Pay''ts Detail p9'!H6</f>
        <v>Fabric / Building</v>
      </c>
      <c r="B15" s="33" t="str">
        <f>'[1]OSCR Receipt &amp; Pay''ts Detail p9'!H7</f>
        <v>Designated</v>
      </c>
      <c r="C15" s="26">
        <v>0</v>
      </c>
      <c r="D15" s="27"/>
      <c r="E15" s="28">
        <f>'[1]OSCR Receipt &amp; Pay''ts Detail p9'!H35</f>
        <v>0</v>
      </c>
      <c r="F15" s="27"/>
      <c r="G15" s="28">
        <f>'[1]OSCR Receipt &amp; Pay''ts Detail p9'!H73</f>
        <v>0</v>
      </c>
      <c r="H15" s="27"/>
      <c r="I15" s="28">
        <f>E15-G15</f>
        <v>0</v>
      </c>
      <c r="J15" s="27"/>
      <c r="K15" s="28">
        <f>'[1]OSCR Receipt &amp; Pay''ts Detail p9'!H77+'[1]OSCR Receipt &amp; Pay''ts Detail p9'!H78</f>
        <v>0</v>
      </c>
      <c r="L15" s="27"/>
      <c r="M15" s="28">
        <f>I15+K15</f>
        <v>0</v>
      </c>
      <c r="N15" s="27"/>
      <c r="O15" s="28">
        <f>C15+M15</f>
        <v>0</v>
      </c>
      <c r="P15" s="10"/>
      <c r="Q15" s="29"/>
      <c r="R15" s="30"/>
    </row>
    <row r="16" spans="1:20" x14ac:dyDescent="0.3">
      <c r="A16" s="31" t="s">
        <v>27</v>
      </c>
      <c r="B16" s="25" t="s">
        <v>28</v>
      </c>
      <c r="C16" s="26"/>
      <c r="D16" s="27"/>
      <c r="E16" s="26"/>
      <c r="F16" s="27"/>
      <c r="G16" s="26"/>
      <c r="H16" s="27"/>
      <c r="I16" s="26"/>
      <c r="J16" s="27"/>
      <c r="K16" s="26"/>
      <c r="L16" s="27"/>
      <c r="M16" s="26"/>
      <c r="N16" s="27"/>
      <c r="O16" s="26"/>
      <c r="P16" s="10"/>
      <c r="Q16" s="29"/>
      <c r="R16" s="30"/>
    </row>
    <row r="17" spans="1:18" x14ac:dyDescent="0.3">
      <c r="A17" s="31"/>
      <c r="B17" s="25"/>
      <c r="C17" s="26"/>
      <c r="D17" s="27"/>
      <c r="E17" s="26"/>
      <c r="F17" s="27"/>
      <c r="G17" s="26"/>
      <c r="H17" s="27"/>
      <c r="I17" s="26"/>
      <c r="J17" s="27"/>
      <c r="K17" s="26"/>
      <c r="L17" s="27"/>
      <c r="M17" s="26"/>
      <c r="N17" s="27"/>
      <c r="O17" s="26"/>
      <c r="P17" s="10"/>
      <c r="Q17" s="29"/>
      <c r="R17" s="30"/>
    </row>
    <row r="18" spans="1:18" x14ac:dyDescent="0.3">
      <c r="A18" s="32"/>
      <c r="B18" s="33"/>
      <c r="C18" s="26">
        <v>0</v>
      </c>
      <c r="D18" s="27"/>
      <c r="E18" s="28">
        <f>'[1]OSCR Receipt &amp; Pay''ts Detail p9'!J35</f>
        <v>0</v>
      </c>
      <c r="F18" s="27"/>
      <c r="G18" s="28">
        <f>'[1]OSCR Receipt &amp; Pay''ts Detail p9'!J73</f>
        <v>0</v>
      </c>
      <c r="H18" s="27"/>
      <c r="I18" s="28">
        <f>E18-G18</f>
        <v>0</v>
      </c>
      <c r="J18" s="27"/>
      <c r="K18" s="28">
        <f>'[1]OSCR Receipt &amp; Pay''ts Detail p9'!J77+'[1]OSCR Receipt &amp; Pay''ts Detail p9'!J78</f>
        <v>0</v>
      </c>
      <c r="L18" s="27"/>
      <c r="M18" s="28">
        <f>I18+K18</f>
        <v>0</v>
      </c>
      <c r="N18" s="27"/>
      <c r="O18" s="28">
        <f>C18+M18</f>
        <v>0</v>
      </c>
      <c r="P18" s="10"/>
      <c r="Q18" s="29"/>
      <c r="R18" s="30"/>
    </row>
    <row r="19" spans="1:18" x14ac:dyDescent="0.3">
      <c r="A19" s="31"/>
      <c r="B19" s="25"/>
      <c r="C19" s="26"/>
      <c r="D19" s="27"/>
      <c r="E19" s="26"/>
      <c r="F19" s="27"/>
      <c r="G19" s="26"/>
      <c r="H19" s="27"/>
      <c r="I19" s="26"/>
      <c r="J19" s="27"/>
      <c r="K19" s="26"/>
      <c r="L19" s="27"/>
      <c r="M19" s="26"/>
      <c r="N19" s="27"/>
      <c r="O19" s="26"/>
      <c r="P19" s="10"/>
      <c r="Q19" s="29"/>
      <c r="R19" s="30"/>
    </row>
    <row r="20" spans="1:18" x14ac:dyDescent="0.3">
      <c r="A20" s="31"/>
      <c r="B20" s="25"/>
      <c r="C20" s="26"/>
      <c r="D20" s="27"/>
      <c r="E20" s="26"/>
      <c r="F20" s="27"/>
      <c r="G20" s="26"/>
      <c r="H20" s="27"/>
      <c r="I20" s="26"/>
      <c r="J20" s="27"/>
      <c r="K20" s="26"/>
      <c r="L20" s="27"/>
      <c r="M20" s="26"/>
      <c r="N20" s="27"/>
      <c r="O20" s="26"/>
      <c r="P20" s="10"/>
      <c r="Q20" s="29"/>
      <c r="R20" s="30"/>
    </row>
    <row r="21" spans="1:18" x14ac:dyDescent="0.3">
      <c r="A21" s="32"/>
      <c r="B21" s="33"/>
      <c r="C21" s="26">
        <v>0</v>
      </c>
      <c r="D21" s="27"/>
      <c r="E21" s="28">
        <f>'[1]OSCR Receipt &amp; Pay''ts Detail p9'!L35</f>
        <v>0</v>
      </c>
      <c r="F21" s="27"/>
      <c r="G21" s="28">
        <f>'[1]OSCR Receipt &amp; Pay''ts Detail p9'!L73</f>
        <v>0</v>
      </c>
      <c r="H21" s="27"/>
      <c r="I21" s="28">
        <f>E21-G21</f>
        <v>0</v>
      </c>
      <c r="J21" s="27"/>
      <c r="K21" s="28">
        <f>'[1]OSCR Receipt &amp; Pay''ts Detail p9'!L77+'[1]OSCR Receipt &amp; Pay''ts Detail p9'!L78</f>
        <v>0</v>
      </c>
      <c r="L21" s="27"/>
      <c r="M21" s="28">
        <f>I21+K21</f>
        <v>0</v>
      </c>
      <c r="N21" s="27"/>
      <c r="O21" s="28">
        <f>C21+M21</f>
        <v>0</v>
      </c>
      <c r="P21" s="10"/>
      <c r="Q21" s="29"/>
      <c r="R21" s="30"/>
    </row>
    <row r="22" spans="1:18" x14ac:dyDescent="0.3">
      <c r="A22" s="31"/>
      <c r="B22" s="25"/>
      <c r="C22" s="26"/>
      <c r="D22" s="27"/>
      <c r="E22" s="26"/>
      <c r="F22" s="27"/>
      <c r="G22" s="26"/>
      <c r="H22" s="27"/>
      <c r="I22" s="26"/>
      <c r="J22" s="27"/>
      <c r="K22" s="26"/>
      <c r="L22" s="27"/>
      <c r="M22" s="26"/>
      <c r="N22" s="27"/>
      <c r="O22" s="26"/>
      <c r="P22" s="10"/>
      <c r="Q22" s="29"/>
      <c r="R22" s="30"/>
    </row>
    <row r="23" spans="1:18" ht="15" thickBot="1" x14ac:dyDescent="0.35">
      <c r="A23" s="34"/>
      <c r="B23" s="35"/>
      <c r="C23" s="26"/>
      <c r="D23" s="27"/>
      <c r="E23" s="26"/>
      <c r="F23" s="27"/>
      <c r="G23" s="26"/>
      <c r="H23" s="27"/>
      <c r="I23" s="26"/>
      <c r="J23" s="27"/>
      <c r="K23" s="26"/>
      <c r="L23" s="27"/>
      <c r="M23" s="26"/>
      <c r="N23" s="27"/>
      <c r="O23" s="26"/>
      <c r="P23" s="10"/>
      <c r="Q23" s="36"/>
      <c r="R23" s="30"/>
    </row>
    <row r="24" spans="1:18" ht="15" thickBot="1" x14ac:dyDescent="0.35">
      <c r="A24" s="37" t="s">
        <v>29</v>
      </c>
      <c r="B24" s="37"/>
      <c r="C24" s="38">
        <f>SUM(C9:C23)</f>
        <v>32858.11</v>
      </c>
      <c r="D24" s="39"/>
      <c r="E24" s="38">
        <f>SUM(E9:E23)</f>
        <v>72844.740000000005</v>
      </c>
      <c r="F24" s="39"/>
      <c r="G24" s="38">
        <f>SUM(G9:G23)</f>
        <v>61330.549999999996</v>
      </c>
      <c r="H24" s="39"/>
      <c r="I24" s="38">
        <f>SUM(I9:I23)</f>
        <v>11514.19000000001</v>
      </c>
      <c r="J24" s="39"/>
      <c r="K24" s="38">
        <f>SUM(K9:K23)</f>
        <v>0</v>
      </c>
      <c r="L24" s="39"/>
      <c r="M24" s="38">
        <f>SUM(M9:M23)</f>
        <v>11514.19000000001</v>
      </c>
      <c r="N24" s="39"/>
      <c r="O24" s="38">
        <f>SUM(O9:O23)</f>
        <v>44372.30000000001</v>
      </c>
      <c r="P24" s="37"/>
      <c r="Q24" s="37"/>
      <c r="R24" s="40">
        <f>SUM(R9:R23)</f>
        <v>44372.299999999996</v>
      </c>
    </row>
    <row r="25" spans="1:18" x14ac:dyDescent="0.3">
      <c r="A25" s="4"/>
      <c r="B25" s="4"/>
      <c r="C25" s="4"/>
      <c r="D25" s="4"/>
      <c r="E25" s="4"/>
      <c r="F25" s="4"/>
      <c r="G25" s="4"/>
      <c r="H25" s="4"/>
      <c r="I25" s="4"/>
      <c r="J25" s="4"/>
      <c r="K25" s="4"/>
      <c r="L25" s="4"/>
      <c r="M25" s="4"/>
      <c r="N25" s="4"/>
      <c r="O25" s="4"/>
      <c r="P25" s="4"/>
      <c r="Q25" s="4"/>
      <c r="R25" s="4"/>
    </row>
    <row r="26" spans="1:18" x14ac:dyDescent="0.3">
      <c r="A26" s="2"/>
      <c r="B26" s="4"/>
      <c r="C26" s="4"/>
      <c r="D26" s="4"/>
      <c r="E26" s="4"/>
      <c r="F26" s="4"/>
      <c r="G26" s="4"/>
      <c r="H26" s="4"/>
      <c r="I26" s="10"/>
      <c r="J26" s="4"/>
      <c r="K26" s="4"/>
      <c r="L26" s="4"/>
      <c r="M26" s="4"/>
      <c r="N26" s="4"/>
      <c r="O26" s="4"/>
      <c r="P26" s="4"/>
      <c r="Q26" s="4"/>
      <c r="R26" s="4"/>
    </row>
    <row r="27" spans="1:18" x14ac:dyDescent="0.3">
      <c r="A27" s="2"/>
      <c r="B27" s="4"/>
      <c r="C27" s="4"/>
      <c r="D27" s="4"/>
      <c r="E27" s="4"/>
      <c r="F27" s="4"/>
      <c r="G27" s="4"/>
      <c r="H27" s="4"/>
      <c r="I27" s="4"/>
      <c r="J27" s="4"/>
      <c r="K27" s="4"/>
      <c r="L27" s="4"/>
      <c r="M27" s="4"/>
      <c r="N27" s="4"/>
      <c r="O27" s="4"/>
      <c r="P27" s="4"/>
      <c r="Q27" s="4"/>
      <c r="R27" s="4"/>
    </row>
    <row r="28" spans="1:18" x14ac:dyDescent="0.3">
      <c r="A28" s="4"/>
      <c r="B28" s="4"/>
      <c r="C28" s="4"/>
      <c r="D28" s="4"/>
      <c r="E28" s="4"/>
      <c r="F28" s="4"/>
      <c r="G28" s="4"/>
      <c r="H28" s="4"/>
      <c r="I28" s="4"/>
      <c r="J28" s="4"/>
      <c r="K28" s="4"/>
      <c r="L28" s="4"/>
      <c r="M28" s="4"/>
      <c r="N28" s="4"/>
      <c r="O28" s="4"/>
      <c r="P28" s="4"/>
      <c r="Q28" s="4"/>
      <c r="R28" s="4"/>
    </row>
    <row r="29" spans="1:18" x14ac:dyDescent="0.3">
      <c r="A29" s="2" t="s">
        <v>30</v>
      </c>
      <c r="B29" s="2"/>
      <c r="C29" s="2"/>
      <c r="D29" s="2"/>
      <c r="E29" s="2"/>
      <c r="F29" s="2"/>
      <c r="G29" s="2"/>
      <c r="H29" s="4"/>
      <c r="I29" s="4"/>
      <c r="J29" s="4"/>
      <c r="K29" s="4"/>
      <c r="L29" s="4"/>
      <c r="M29" s="4"/>
      <c r="N29" s="4"/>
      <c r="O29" s="4"/>
      <c r="P29" s="4"/>
      <c r="Q29" s="4"/>
      <c r="R29" s="10"/>
    </row>
    <row r="30" spans="1:18" x14ac:dyDescent="0.3">
      <c r="A30" s="4"/>
      <c r="B30" s="4"/>
      <c r="C30" s="4"/>
      <c r="D30" s="4"/>
      <c r="E30" s="4"/>
      <c r="F30" s="4"/>
      <c r="G30" s="4"/>
      <c r="H30" s="4"/>
      <c r="I30" s="4"/>
      <c r="J30" s="4"/>
      <c r="K30" s="4"/>
      <c r="L30" s="4"/>
      <c r="M30" s="4"/>
      <c r="N30" s="4"/>
      <c r="O30" s="4"/>
      <c r="P30" s="4"/>
      <c r="Q30" s="4"/>
      <c r="R30" s="10"/>
    </row>
    <row r="31" spans="1:18" x14ac:dyDescent="0.3">
      <c r="A31" s="37" t="s">
        <v>31</v>
      </c>
      <c r="B31" s="10"/>
      <c r="C31" s="37"/>
      <c r="D31" s="37"/>
      <c r="E31" s="10"/>
      <c r="F31" s="10"/>
      <c r="G31" s="10"/>
      <c r="H31" s="10"/>
      <c r="I31" s="10"/>
      <c r="J31" s="10"/>
      <c r="K31" s="10"/>
      <c r="L31" s="10"/>
      <c r="M31" s="10"/>
      <c r="N31" s="10"/>
      <c r="O31" s="10"/>
      <c r="P31" s="10"/>
      <c r="Q31" s="10"/>
      <c r="R31" s="10"/>
    </row>
    <row r="32" spans="1:18" s="45" customFormat="1" ht="24.75" customHeight="1" x14ac:dyDescent="0.3">
      <c r="A32" s="41" t="s">
        <v>32</v>
      </c>
      <c r="B32" s="42" t="s">
        <v>22</v>
      </c>
      <c r="C32" s="41" t="s">
        <v>33</v>
      </c>
      <c r="D32" s="43"/>
      <c r="E32" s="44" t="s">
        <v>34</v>
      </c>
      <c r="F32" s="44"/>
      <c r="G32" s="44"/>
      <c r="H32" s="44"/>
      <c r="I32" s="44"/>
      <c r="J32" s="44"/>
      <c r="K32" s="44"/>
      <c r="L32" s="44"/>
      <c r="M32" s="44"/>
      <c r="N32" s="44"/>
      <c r="O32" s="44"/>
      <c r="P32" s="44"/>
      <c r="Q32" s="44"/>
      <c r="R32" s="44"/>
    </row>
    <row r="33" spans="1:18" s="45" customFormat="1" x14ac:dyDescent="0.3">
      <c r="A33" s="43"/>
      <c r="B33" s="46"/>
      <c r="C33" s="46"/>
      <c r="D33" s="43"/>
      <c r="E33" s="43"/>
      <c r="F33" s="43"/>
      <c r="G33" s="43"/>
      <c r="H33" s="43"/>
      <c r="I33" s="43"/>
      <c r="J33" s="43"/>
      <c r="K33" s="43"/>
      <c r="L33" s="43"/>
      <c r="M33" s="43"/>
      <c r="N33" s="43"/>
      <c r="O33" s="43"/>
      <c r="P33" s="43"/>
      <c r="Q33" s="43"/>
      <c r="R33" s="47"/>
    </row>
    <row r="34" spans="1:18" s="45" customFormat="1" x14ac:dyDescent="0.3">
      <c r="A34" s="41" t="s">
        <v>35</v>
      </c>
      <c r="B34" s="42" t="s">
        <v>36</v>
      </c>
      <c r="C34" s="41" t="s">
        <v>37</v>
      </c>
      <c r="D34" s="43"/>
      <c r="E34" s="48" t="s">
        <v>38</v>
      </c>
      <c r="F34" s="48"/>
      <c r="G34" s="48"/>
      <c r="H34" s="48"/>
      <c r="I34" s="48"/>
      <c r="J34" s="48"/>
      <c r="K34" s="48"/>
      <c r="L34" s="48"/>
      <c r="M34" s="48"/>
      <c r="N34" s="48"/>
      <c r="O34" s="48"/>
      <c r="P34" s="48"/>
      <c r="Q34" s="48"/>
      <c r="R34" s="48"/>
    </row>
    <row r="35" spans="1:18" s="45" customFormat="1" x14ac:dyDescent="0.3">
      <c r="A35" s="42"/>
      <c r="B35" s="42"/>
      <c r="C35" s="42"/>
      <c r="D35" s="43"/>
      <c r="E35" s="43"/>
      <c r="F35" s="43"/>
      <c r="G35" s="43"/>
      <c r="H35" s="43"/>
      <c r="I35" s="43"/>
      <c r="J35" s="43"/>
      <c r="K35" s="43"/>
      <c r="L35" s="43"/>
      <c r="M35" s="43"/>
      <c r="N35" s="43"/>
      <c r="O35" s="43"/>
      <c r="P35" s="43"/>
      <c r="Q35" s="43"/>
      <c r="R35" s="47"/>
    </row>
    <row r="36" spans="1:18" s="45" customFormat="1" x14ac:dyDescent="0.3">
      <c r="A36" s="41" t="s">
        <v>39</v>
      </c>
      <c r="B36" s="42" t="s">
        <v>36</v>
      </c>
      <c r="C36" s="41" t="s">
        <v>28</v>
      </c>
      <c r="D36" s="43"/>
      <c r="E36" s="48" t="s">
        <v>40</v>
      </c>
      <c r="F36" s="48"/>
      <c r="G36" s="48"/>
      <c r="H36" s="48"/>
      <c r="I36" s="48"/>
      <c r="J36" s="48"/>
      <c r="K36" s="48"/>
      <c r="L36" s="48"/>
      <c r="M36" s="48"/>
      <c r="N36" s="48"/>
      <c r="O36" s="48"/>
      <c r="P36" s="48"/>
      <c r="Q36" s="48"/>
      <c r="R36" s="48"/>
    </row>
    <row r="37" spans="1:18" s="45" customFormat="1" x14ac:dyDescent="0.3">
      <c r="A37" s="42"/>
      <c r="B37" s="42"/>
      <c r="C37" s="42"/>
      <c r="D37" s="43"/>
      <c r="E37" s="43"/>
      <c r="F37" s="43"/>
      <c r="G37" s="43"/>
      <c r="H37" s="43"/>
      <c r="I37" s="43"/>
      <c r="J37" s="43"/>
      <c r="K37" s="43"/>
      <c r="L37" s="43"/>
      <c r="M37" s="43"/>
      <c r="N37" s="43"/>
      <c r="O37" s="43"/>
      <c r="P37" s="43"/>
      <c r="Q37" s="43"/>
      <c r="R37" s="43"/>
    </row>
    <row r="38" spans="1:18" s="45" customFormat="1" ht="12.75" customHeight="1" x14ac:dyDescent="0.3">
      <c r="A38" s="49" t="s">
        <v>41</v>
      </c>
      <c r="B38" s="42" t="s">
        <v>36</v>
      </c>
      <c r="C38" s="41" t="s">
        <v>42</v>
      </c>
      <c r="D38" s="43"/>
      <c r="E38" s="44" t="s">
        <v>43</v>
      </c>
      <c r="F38" s="44"/>
      <c r="G38" s="44"/>
      <c r="H38" s="44"/>
      <c r="I38" s="44"/>
      <c r="J38" s="44"/>
      <c r="K38" s="44"/>
      <c r="L38" s="44"/>
      <c r="M38" s="44"/>
      <c r="N38" s="44"/>
      <c r="O38" s="44"/>
      <c r="P38" s="44"/>
      <c r="Q38" s="44"/>
      <c r="R38" s="44"/>
    </row>
    <row r="39" spans="1:18" s="45" customFormat="1" x14ac:dyDescent="0.3">
      <c r="A39" s="42"/>
      <c r="B39" s="42"/>
      <c r="C39" s="42"/>
      <c r="D39" s="43"/>
      <c r="E39" s="44"/>
      <c r="F39" s="44"/>
      <c r="G39" s="44"/>
      <c r="H39" s="44"/>
      <c r="I39" s="44"/>
      <c r="J39" s="44"/>
      <c r="K39" s="44"/>
      <c r="L39" s="44"/>
      <c r="M39" s="44"/>
      <c r="N39" s="44"/>
      <c r="O39" s="44"/>
      <c r="P39" s="44"/>
      <c r="Q39" s="44"/>
      <c r="R39" s="44"/>
    </row>
    <row r="40" spans="1:18" s="45" customFormat="1" x14ac:dyDescent="0.3">
      <c r="A40" s="42"/>
      <c r="B40" s="42"/>
      <c r="C40" s="42"/>
      <c r="D40" s="43"/>
      <c r="E40" s="43"/>
      <c r="F40" s="43"/>
      <c r="G40" s="43"/>
      <c r="H40" s="43"/>
      <c r="I40" s="43"/>
      <c r="J40" s="43"/>
      <c r="K40" s="43"/>
      <c r="L40" s="43"/>
      <c r="M40" s="43"/>
      <c r="N40" s="43"/>
      <c r="O40" s="43"/>
      <c r="P40" s="43"/>
      <c r="Q40" s="43"/>
      <c r="R40" s="47"/>
    </row>
    <row r="41" spans="1:18" s="45" customFormat="1" x14ac:dyDescent="0.3">
      <c r="A41" s="41" t="s">
        <v>44</v>
      </c>
      <c r="B41" s="42" t="s">
        <v>36</v>
      </c>
      <c r="C41" s="41" t="s">
        <v>45</v>
      </c>
      <c r="D41" s="43"/>
      <c r="E41" s="48" t="s">
        <v>46</v>
      </c>
      <c r="F41" s="48"/>
      <c r="G41" s="48"/>
      <c r="H41" s="48"/>
      <c r="I41" s="48"/>
      <c r="J41" s="48"/>
      <c r="K41" s="48"/>
      <c r="L41" s="48"/>
      <c r="M41" s="48"/>
      <c r="N41" s="48"/>
      <c r="O41" s="48"/>
      <c r="P41" s="48"/>
      <c r="Q41" s="48"/>
      <c r="R41" s="48"/>
    </row>
    <row r="42" spans="1:18" s="45" customFormat="1" x14ac:dyDescent="0.3">
      <c r="A42" s="42"/>
      <c r="B42" s="42"/>
      <c r="C42" s="42"/>
      <c r="D42" s="43"/>
      <c r="E42" s="43"/>
      <c r="F42" s="43"/>
      <c r="G42" s="43"/>
      <c r="H42" s="43"/>
      <c r="I42" s="43"/>
      <c r="J42" s="43"/>
      <c r="K42" s="43"/>
      <c r="L42" s="43"/>
      <c r="M42" s="43"/>
      <c r="N42" s="43"/>
      <c r="O42" s="43"/>
      <c r="P42" s="43"/>
      <c r="Q42" s="43"/>
      <c r="R42" s="47"/>
    </row>
    <row r="43" spans="1:18" s="45" customFormat="1" x14ac:dyDescent="0.3">
      <c r="A43" s="41" t="s">
        <v>47</v>
      </c>
      <c r="B43" s="42"/>
      <c r="C43" s="41" t="s">
        <v>48</v>
      </c>
      <c r="D43" s="43"/>
      <c r="E43" s="48" t="s">
        <v>49</v>
      </c>
      <c r="F43" s="48"/>
      <c r="G43" s="48"/>
      <c r="H43" s="48"/>
      <c r="I43" s="48"/>
      <c r="J43" s="48"/>
      <c r="K43" s="48"/>
      <c r="L43" s="48"/>
      <c r="M43" s="48"/>
      <c r="N43" s="48"/>
      <c r="O43" s="48"/>
      <c r="P43" s="48"/>
      <c r="Q43" s="48"/>
      <c r="R43" s="48"/>
    </row>
    <row r="44" spans="1:18" s="45" customFormat="1" x14ac:dyDescent="0.3">
      <c r="A44" s="42"/>
      <c r="B44" s="42"/>
      <c r="C44" s="42"/>
      <c r="D44" s="43"/>
      <c r="E44" s="43"/>
      <c r="F44" s="43"/>
      <c r="G44" s="43"/>
      <c r="H44" s="43"/>
      <c r="I44" s="43"/>
      <c r="J44" s="43"/>
      <c r="K44" s="43"/>
      <c r="L44" s="43"/>
      <c r="M44" s="43"/>
      <c r="N44" s="43"/>
      <c r="O44" s="43"/>
      <c r="P44" s="43"/>
      <c r="Q44" s="43"/>
      <c r="R44" s="47"/>
    </row>
    <row r="45" spans="1:18" s="45" customFormat="1" x14ac:dyDescent="0.3">
      <c r="A45" s="41" t="s">
        <v>50</v>
      </c>
      <c r="B45" s="42" t="s">
        <v>51</v>
      </c>
      <c r="C45" s="41" t="s">
        <v>52</v>
      </c>
      <c r="D45" s="43"/>
      <c r="E45" s="44" t="s">
        <v>53</v>
      </c>
      <c r="F45" s="44"/>
      <c r="G45" s="44"/>
      <c r="H45" s="44"/>
      <c r="I45" s="44"/>
      <c r="J45" s="44"/>
      <c r="K45" s="44"/>
      <c r="L45" s="44"/>
      <c r="M45" s="44"/>
      <c r="N45" s="44"/>
      <c r="O45" s="44"/>
      <c r="P45" s="44"/>
      <c r="Q45" s="44"/>
      <c r="R45" s="44"/>
    </row>
    <row r="46" spans="1:18" s="45" customFormat="1" x14ac:dyDescent="0.3">
      <c r="A46" s="42"/>
      <c r="B46" s="42" t="s">
        <v>54</v>
      </c>
      <c r="C46" s="42"/>
      <c r="D46" s="43"/>
      <c r="E46" s="44"/>
      <c r="F46" s="44"/>
      <c r="G46" s="44"/>
      <c r="H46" s="44"/>
      <c r="I46" s="44"/>
      <c r="J46" s="44"/>
      <c r="K46" s="44"/>
      <c r="L46" s="44"/>
      <c r="M46" s="44"/>
      <c r="N46" s="44"/>
      <c r="O46" s="44"/>
      <c r="P46" s="44"/>
      <c r="Q46" s="44"/>
      <c r="R46" s="44"/>
    </row>
    <row r="47" spans="1:18" s="45" customFormat="1" x14ac:dyDescent="0.3">
      <c r="A47" s="42"/>
      <c r="B47" s="42"/>
      <c r="C47" s="42"/>
      <c r="D47" s="43"/>
      <c r="E47" s="44"/>
      <c r="F47" s="44"/>
      <c r="G47" s="44"/>
      <c r="H47" s="44"/>
      <c r="I47" s="44"/>
      <c r="J47" s="44"/>
      <c r="K47" s="44"/>
      <c r="L47" s="44"/>
      <c r="M47" s="44"/>
      <c r="N47" s="44"/>
      <c r="O47" s="44"/>
      <c r="P47" s="44"/>
      <c r="Q47" s="44"/>
      <c r="R47" s="44"/>
    </row>
    <row r="48" spans="1:18" s="45" customFormat="1" x14ac:dyDescent="0.3">
      <c r="A48" s="42"/>
      <c r="B48" s="42"/>
      <c r="C48" s="42"/>
      <c r="D48" s="43"/>
      <c r="E48" s="43"/>
      <c r="F48" s="43"/>
      <c r="G48" s="43"/>
      <c r="H48" s="43"/>
      <c r="I48" s="43"/>
      <c r="J48" s="43"/>
      <c r="K48" s="43"/>
      <c r="L48" s="43"/>
      <c r="M48" s="43"/>
      <c r="N48" s="43"/>
      <c r="O48" s="43"/>
      <c r="P48" s="43"/>
      <c r="Q48" s="43"/>
      <c r="R48" s="47"/>
    </row>
    <row r="49" spans="1:18" s="45" customFormat="1" x14ac:dyDescent="0.3">
      <c r="A49" s="41" t="s">
        <v>55</v>
      </c>
      <c r="B49" s="42"/>
      <c r="C49" s="41" t="s">
        <v>56</v>
      </c>
      <c r="D49" s="43"/>
      <c r="E49" s="44" t="s">
        <v>57</v>
      </c>
      <c r="F49" s="44"/>
      <c r="G49" s="44"/>
      <c r="H49" s="44"/>
      <c r="I49" s="44"/>
      <c r="J49" s="44"/>
      <c r="K49" s="44"/>
      <c r="L49" s="44"/>
      <c r="M49" s="44"/>
      <c r="N49" s="44"/>
      <c r="O49" s="44"/>
      <c r="P49" s="44"/>
      <c r="Q49" s="44"/>
      <c r="R49" s="44"/>
    </row>
    <row r="50" spans="1:18" s="45" customFormat="1" x14ac:dyDescent="0.3">
      <c r="A50" s="42"/>
      <c r="B50" s="42"/>
      <c r="C50" s="42"/>
      <c r="D50" s="43"/>
      <c r="E50" s="44"/>
      <c r="F50" s="44"/>
      <c r="G50" s="44"/>
      <c r="H50" s="44"/>
      <c r="I50" s="44"/>
      <c r="J50" s="44"/>
      <c r="K50" s="44"/>
      <c r="L50" s="44"/>
      <c r="M50" s="44"/>
      <c r="N50" s="44"/>
      <c r="O50" s="44"/>
      <c r="P50" s="44"/>
      <c r="Q50" s="44"/>
      <c r="R50" s="44"/>
    </row>
    <row r="51" spans="1:18" s="45" customFormat="1" x14ac:dyDescent="0.3">
      <c r="A51" s="42"/>
      <c r="B51" s="42"/>
      <c r="C51" s="42"/>
      <c r="D51" s="43"/>
      <c r="E51" s="44"/>
      <c r="F51" s="44"/>
      <c r="G51" s="44"/>
      <c r="H51" s="44"/>
      <c r="I51" s="44"/>
      <c r="J51" s="44"/>
      <c r="K51" s="44"/>
      <c r="L51" s="44"/>
      <c r="M51" s="44"/>
      <c r="N51" s="44"/>
      <c r="O51" s="44"/>
      <c r="P51" s="44"/>
      <c r="Q51" s="44"/>
      <c r="R51" s="44"/>
    </row>
    <row r="52" spans="1:18" s="45" customFormat="1" x14ac:dyDescent="0.3">
      <c r="A52" s="42"/>
      <c r="B52" s="42"/>
      <c r="C52" s="42"/>
      <c r="D52" s="43"/>
      <c r="E52" s="43"/>
      <c r="F52" s="43"/>
      <c r="G52" s="43"/>
      <c r="H52" s="43"/>
      <c r="I52" s="43"/>
      <c r="J52" s="43"/>
      <c r="K52" s="43"/>
      <c r="L52" s="43"/>
      <c r="M52" s="43"/>
      <c r="N52" s="43"/>
      <c r="O52" s="43"/>
      <c r="P52" s="43"/>
      <c r="Q52" s="43"/>
      <c r="R52" s="47"/>
    </row>
    <row r="53" spans="1:18" s="45" customFormat="1" x14ac:dyDescent="0.3">
      <c r="A53" s="41" t="s">
        <v>58</v>
      </c>
      <c r="B53" s="42"/>
      <c r="C53" s="41" t="s">
        <v>59</v>
      </c>
      <c r="D53" s="43"/>
      <c r="E53" s="44" t="s">
        <v>60</v>
      </c>
      <c r="F53" s="44"/>
      <c r="G53" s="44"/>
      <c r="H53" s="44"/>
      <c r="I53" s="44"/>
      <c r="J53" s="44"/>
      <c r="K53" s="44"/>
      <c r="L53" s="44"/>
      <c r="M53" s="44"/>
      <c r="N53" s="44"/>
      <c r="O53" s="44"/>
      <c r="P53" s="44"/>
      <c r="Q53" s="44"/>
      <c r="R53" s="44"/>
    </row>
    <row r="54" spans="1:18" s="45" customFormat="1" x14ac:dyDescent="0.3">
      <c r="A54" s="41"/>
      <c r="B54" s="42"/>
      <c r="C54" s="42"/>
      <c r="D54" s="43"/>
      <c r="E54" s="44"/>
      <c r="F54" s="44"/>
      <c r="G54" s="44"/>
      <c r="H54" s="44"/>
      <c r="I54" s="44"/>
      <c r="J54" s="44"/>
      <c r="K54" s="44"/>
      <c r="L54" s="44"/>
      <c r="M54" s="44"/>
      <c r="N54" s="44"/>
      <c r="O54" s="44"/>
      <c r="P54" s="44"/>
      <c r="Q54" s="44"/>
      <c r="R54" s="44"/>
    </row>
    <row r="55" spans="1:18" s="45" customFormat="1" x14ac:dyDescent="0.3">
      <c r="A55" s="42"/>
      <c r="B55" s="42"/>
      <c r="C55" s="42"/>
      <c r="D55" s="43"/>
      <c r="E55" s="43"/>
      <c r="F55" s="43"/>
      <c r="G55" s="43"/>
      <c r="H55" s="43"/>
      <c r="I55" s="43"/>
      <c r="J55" s="43"/>
      <c r="K55" s="43"/>
      <c r="L55" s="43"/>
      <c r="M55" s="43"/>
      <c r="N55" s="43"/>
      <c r="O55" s="43"/>
      <c r="P55" s="43"/>
      <c r="Q55" s="43"/>
      <c r="R55" s="47"/>
    </row>
    <row r="56" spans="1:18" s="45" customFormat="1" x14ac:dyDescent="0.3">
      <c r="A56" s="42"/>
      <c r="B56" s="42"/>
      <c r="C56" s="42"/>
      <c r="D56" s="43"/>
      <c r="E56" s="43" t="s">
        <v>61</v>
      </c>
      <c r="F56" s="43"/>
      <c r="G56" s="43"/>
      <c r="H56" s="43"/>
      <c r="I56" s="43"/>
      <c r="J56" s="43"/>
      <c r="K56" s="43"/>
      <c r="L56" s="43"/>
      <c r="M56" s="43"/>
      <c r="N56" s="43"/>
      <c r="O56" s="43"/>
      <c r="P56" s="43"/>
      <c r="Q56" s="43"/>
      <c r="R56" s="47"/>
    </row>
    <row r="57" spans="1:18" s="45" customFormat="1" x14ac:dyDescent="0.3">
      <c r="A57" s="50"/>
      <c r="B57" s="50"/>
      <c r="C57" s="50"/>
      <c r="D57" s="47"/>
      <c r="E57" s="47"/>
      <c r="F57" s="47"/>
      <c r="G57" s="47"/>
      <c r="H57" s="47"/>
      <c r="I57" s="47"/>
      <c r="J57" s="47"/>
      <c r="K57" s="47"/>
      <c r="L57" s="47"/>
      <c r="M57" s="47"/>
      <c r="N57" s="47"/>
      <c r="O57" s="47"/>
      <c r="P57" s="47"/>
      <c r="Q57" s="47"/>
      <c r="R57" s="47"/>
    </row>
    <row r="58" spans="1:18" s="45" customFormat="1" x14ac:dyDescent="0.3">
      <c r="A58" s="51" t="s">
        <v>62</v>
      </c>
      <c r="B58" s="51"/>
      <c r="C58" s="51" t="s">
        <v>63</v>
      </c>
      <c r="D58" s="47"/>
      <c r="E58" s="44" t="s">
        <v>64</v>
      </c>
      <c r="F58" s="44"/>
      <c r="G58" s="44"/>
      <c r="H58" s="44"/>
      <c r="I58" s="44"/>
      <c r="J58" s="44"/>
      <c r="K58" s="44"/>
      <c r="L58" s="44"/>
      <c r="M58" s="44"/>
      <c r="N58" s="44"/>
      <c r="O58" s="44"/>
      <c r="P58" s="44"/>
      <c r="Q58" s="44"/>
      <c r="R58" s="44"/>
    </row>
    <row r="59" spans="1:18" s="45" customFormat="1" x14ac:dyDescent="0.3">
      <c r="A59" s="47"/>
      <c r="B59" s="47"/>
      <c r="C59" s="47"/>
      <c r="D59" s="47"/>
      <c r="E59" s="44"/>
      <c r="F59" s="44"/>
      <c r="G59" s="44"/>
      <c r="H59" s="44"/>
      <c r="I59" s="44"/>
      <c r="J59" s="44"/>
      <c r="K59" s="44"/>
      <c r="L59" s="44"/>
      <c r="M59" s="44"/>
      <c r="N59" s="44"/>
      <c r="O59" s="44"/>
      <c r="P59" s="44"/>
      <c r="Q59" s="44"/>
      <c r="R59" s="44"/>
    </row>
    <row r="60" spans="1:18" s="45" customFormat="1" x14ac:dyDescent="0.3">
      <c r="A60" s="47"/>
      <c r="B60" s="47"/>
      <c r="C60" s="47"/>
      <c r="D60" s="47"/>
      <c r="E60" s="47"/>
      <c r="F60" s="47"/>
      <c r="G60" s="47"/>
      <c r="H60" s="47"/>
      <c r="I60" s="47"/>
      <c r="J60" s="47"/>
      <c r="K60" s="47"/>
      <c r="L60" s="47"/>
      <c r="M60" s="47"/>
      <c r="N60" s="47"/>
      <c r="O60" s="47"/>
      <c r="P60" s="47"/>
      <c r="Q60" s="47"/>
      <c r="R60" s="47"/>
    </row>
    <row r="61" spans="1:18" s="45" customFormat="1" x14ac:dyDescent="0.3">
      <c r="A61" s="47"/>
      <c r="B61" s="47"/>
      <c r="C61" s="47"/>
      <c r="D61" s="47"/>
      <c r="E61" s="47"/>
      <c r="F61" s="47"/>
      <c r="G61" s="47"/>
      <c r="H61" s="47"/>
      <c r="I61" s="47"/>
      <c r="J61" s="47"/>
      <c r="K61" s="47"/>
      <c r="L61" s="47"/>
      <c r="M61" s="47"/>
      <c r="N61" s="47"/>
      <c r="O61" s="47"/>
      <c r="P61" s="47"/>
      <c r="Q61" s="47"/>
      <c r="R61" s="47"/>
    </row>
    <row r="62" spans="1:18" s="45" customFormat="1" x14ac:dyDescent="0.3">
      <c r="A62" s="52" t="s">
        <v>65</v>
      </c>
      <c r="B62" s="52"/>
      <c r="C62" s="52"/>
      <c r="D62" s="52"/>
      <c r="E62" s="52"/>
      <c r="F62" s="52"/>
      <c r="G62" s="52"/>
      <c r="H62" s="52"/>
      <c r="I62" s="52"/>
      <c r="J62" s="52"/>
      <c r="K62" s="52"/>
      <c r="L62" s="52"/>
      <c r="M62" s="52"/>
      <c r="N62" s="52"/>
      <c r="O62" s="52"/>
      <c r="P62" s="52"/>
      <c r="Q62" s="52"/>
      <c r="R62" s="52"/>
    </row>
    <row r="63" spans="1:18" s="45" customFormat="1" x14ac:dyDescent="0.3">
      <c r="A63" s="52"/>
      <c r="B63" s="52"/>
      <c r="C63" s="52"/>
      <c r="D63" s="52"/>
      <c r="E63" s="52"/>
      <c r="F63" s="52"/>
      <c r="G63" s="52"/>
      <c r="H63" s="52"/>
      <c r="I63" s="52"/>
      <c r="J63" s="52"/>
      <c r="K63" s="52"/>
      <c r="L63" s="52"/>
      <c r="M63" s="52"/>
      <c r="N63" s="52"/>
      <c r="O63" s="52"/>
      <c r="P63" s="52"/>
      <c r="Q63" s="52"/>
      <c r="R63" s="52"/>
    </row>
    <row r="64" spans="1:18" s="45" customFormat="1" x14ac:dyDescent="0.3">
      <c r="A64" s="47"/>
      <c r="B64" s="47"/>
      <c r="C64" s="47"/>
      <c r="D64" s="47"/>
      <c r="E64" s="47"/>
      <c r="F64" s="47"/>
      <c r="G64" s="47"/>
      <c r="H64" s="47"/>
      <c r="I64" s="47"/>
      <c r="J64" s="47"/>
      <c r="K64" s="47"/>
      <c r="L64" s="47"/>
      <c r="M64" s="47"/>
      <c r="N64" s="47"/>
      <c r="O64" s="47"/>
      <c r="P64" s="47"/>
      <c r="Q64" s="47"/>
      <c r="R64" s="47"/>
    </row>
    <row r="65" spans="1:18" s="45" customFormat="1" ht="24.9" customHeight="1" x14ac:dyDescent="0.3">
      <c r="A65" s="53" t="s">
        <v>66</v>
      </c>
      <c r="B65" s="53"/>
      <c r="C65" s="53"/>
      <c r="D65" s="47"/>
      <c r="E65" s="47"/>
      <c r="F65" s="47"/>
      <c r="G65" s="54" t="s">
        <v>67</v>
      </c>
      <c r="H65" s="54"/>
      <c r="I65" s="54"/>
      <c r="J65" s="54"/>
      <c r="K65" s="54"/>
      <c r="L65" s="54"/>
      <c r="M65" s="54"/>
      <c r="O65" s="55" t="s">
        <v>68</v>
      </c>
      <c r="P65" s="56"/>
      <c r="Q65" s="57" t="s">
        <v>69</v>
      </c>
      <c r="R65" s="57"/>
    </row>
    <row r="66" spans="1:18" x14ac:dyDescent="0.3">
      <c r="A66" s="4"/>
      <c r="B66" s="4"/>
      <c r="C66" s="4"/>
      <c r="D66" s="4"/>
      <c r="E66" s="4"/>
      <c r="F66" s="4"/>
      <c r="G66" s="4"/>
      <c r="H66" s="4"/>
      <c r="I66" s="4"/>
      <c r="J66" s="4"/>
      <c r="K66" s="4"/>
      <c r="L66" s="4"/>
      <c r="M66" s="4"/>
      <c r="O66" s="4"/>
      <c r="P66" s="58"/>
      <c r="Q66" s="58"/>
      <c r="R66" s="4"/>
    </row>
    <row r="67" spans="1:18" s="45" customFormat="1" ht="24.9" customHeight="1" x14ac:dyDescent="0.3">
      <c r="A67" s="53" t="s">
        <v>70</v>
      </c>
      <c r="B67" s="53"/>
      <c r="C67" s="53"/>
      <c r="D67" s="47"/>
      <c r="E67" s="47"/>
      <c r="F67" s="47"/>
      <c r="G67" s="54" t="s">
        <v>71</v>
      </c>
      <c r="H67" s="54"/>
      <c r="I67" s="54"/>
      <c r="J67" s="54"/>
      <c r="K67" s="54"/>
      <c r="L67" s="54"/>
      <c r="M67" s="54"/>
      <c r="O67" s="55" t="s">
        <v>68</v>
      </c>
      <c r="P67" s="56"/>
      <c r="Q67" s="57" t="s">
        <v>71</v>
      </c>
      <c r="R67" s="57"/>
    </row>
    <row r="68" spans="1:18" x14ac:dyDescent="0.3">
      <c r="A68" s="2"/>
      <c r="B68" s="2"/>
      <c r="C68" s="2"/>
      <c r="D68" s="4"/>
      <c r="E68" s="4"/>
      <c r="F68" s="4"/>
      <c r="G68" s="4"/>
      <c r="H68" s="4"/>
      <c r="I68" s="4"/>
      <c r="J68" s="4"/>
      <c r="K68" s="4"/>
      <c r="L68" s="4"/>
      <c r="M68" s="4"/>
      <c r="O68" s="4"/>
      <c r="P68" s="58"/>
      <c r="Q68" s="58"/>
      <c r="R68" s="4"/>
    </row>
    <row r="69" spans="1:18" s="45" customFormat="1" ht="24.9" customHeight="1" x14ac:dyDescent="0.3">
      <c r="A69" s="53" t="s">
        <v>72</v>
      </c>
      <c r="B69" s="53"/>
      <c r="C69" s="53"/>
      <c r="D69" s="47"/>
      <c r="E69" s="47"/>
      <c r="F69" s="47"/>
      <c r="G69" s="54" t="s">
        <v>73</v>
      </c>
      <c r="H69" s="54"/>
      <c r="I69" s="54"/>
      <c r="J69" s="54"/>
      <c r="K69" s="54"/>
      <c r="L69" s="54"/>
      <c r="M69" s="54"/>
      <c r="O69" s="55" t="s">
        <v>68</v>
      </c>
      <c r="P69" s="56"/>
      <c r="Q69" s="57" t="s">
        <v>73</v>
      </c>
      <c r="R69" s="57"/>
    </row>
    <row r="70" spans="1:18" x14ac:dyDescent="0.3">
      <c r="A70" s="4"/>
      <c r="B70" s="4"/>
      <c r="C70" s="4"/>
      <c r="D70" s="4"/>
      <c r="E70" s="4"/>
      <c r="F70" s="4"/>
      <c r="G70" s="4"/>
      <c r="H70" s="4"/>
      <c r="I70" s="4"/>
      <c r="J70" s="4"/>
      <c r="K70" s="4"/>
      <c r="L70" s="4"/>
      <c r="M70" s="4"/>
      <c r="N70" s="4"/>
      <c r="O70" s="4"/>
      <c r="P70" s="58"/>
      <c r="Q70" s="58"/>
      <c r="R70" s="4"/>
    </row>
    <row r="71" spans="1:18" s="45" customFormat="1" ht="24.9" customHeight="1" x14ac:dyDescent="0.3">
      <c r="A71" s="53" t="s">
        <v>74</v>
      </c>
      <c r="B71" s="47"/>
      <c r="C71" s="47"/>
      <c r="D71" s="47"/>
      <c r="E71" s="47"/>
      <c r="F71" s="47"/>
      <c r="G71" s="59">
        <v>46074</v>
      </c>
      <c r="H71" s="59"/>
      <c r="I71" s="59"/>
      <c r="J71" s="59"/>
      <c r="K71" s="59"/>
      <c r="L71" s="59"/>
      <c r="M71" s="59"/>
      <c r="N71" s="47"/>
      <c r="O71" s="47"/>
      <c r="P71" s="60"/>
      <c r="Q71" s="60"/>
      <c r="R71" s="47"/>
    </row>
    <row r="72" spans="1:18" x14ac:dyDescent="0.3">
      <c r="A72" s="4"/>
      <c r="B72" s="4"/>
      <c r="C72" s="4"/>
      <c r="D72" s="4"/>
      <c r="E72" s="4"/>
      <c r="F72" s="4"/>
      <c r="G72" s="4"/>
      <c r="H72" s="4"/>
      <c r="I72" s="4"/>
      <c r="J72" s="4"/>
      <c r="K72" s="4"/>
      <c r="L72" s="4"/>
      <c r="M72" s="4"/>
      <c r="N72" s="4"/>
      <c r="O72" s="4"/>
      <c r="P72" s="4"/>
      <c r="Q72" s="4"/>
      <c r="R72" s="4"/>
    </row>
    <row r="74" spans="1:18" x14ac:dyDescent="0.3">
      <c r="A74" s="61" t="s">
        <v>75</v>
      </c>
    </row>
  </sheetData>
  <mergeCells count="20">
    <mergeCell ref="G71:M71"/>
    <mergeCell ref="A62:R63"/>
    <mergeCell ref="G65:M65"/>
    <mergeCell ref="Q65:R65"/>
    <mergeCell ref="G67:M67"/>
    <mergeCell ref="Q67:R67"/>
    <mergeCell ref="G69:M69"/>
    <mergeCell ref="Q69:R69"/>
    <mergeCell ref="E41:R41"/>
    <mergeCell ref="E43:R43"/>
    <mergeCell ref="E45:R47"/>
    <mergeCell ref="E49:R51"/>
    <mergeCell ref="E53:R54"/>
    <mergeCell ref="E58:R59"/>
    <mergeCell ref="Q6:R6"/>
    <mergeCell ref="Q7:R7"/>
    <mergeCell ref="E32:R32"/>
    <mergeCell ref="E34:R34"/>
    <mergeCell ref="E36:R36"/>
    <mergeCell ref="E38:R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51F7F-C39C-4C7C-B452-4E154D2A6BDB}">
  <dimension ref="A1:P91"/>
  <sheetViews>
    <sheetView workbookViewId="0">
      <selection activeCell="A17" sqref="A17"/>
    </sheetView>
  </sheetViews>
  <sheetFormatPr defaultColWidth="8.88671875" defaultRowHeight="13.2" x14ac:dyDescent="0.3"/>
  <cols>
    <col min="1" max="1" width="14.6640625" style="47" customWidth="1"/>
    <col min="2" max="2" width="21.6640625" style="47" customWidth="1"/>
    <col min="3" max="3" width="11.33203125" style="62" customWidth="1"/>
    <col min="4" max="4" width="12.6640625" style="63" customWidth="1"/>
    <col min="5" max="5" width="1.6640625" style="63" customWidth="1"/>
    <col min="6" max="6" width="12.6640625" style="63" customWidth="1"/>
    <col min="7" max="7" width="1.6640625" style="63" customWidth="1"/>
    <col min="8" max="8" width="18.33203125" style="63" customWidth="1"/>
    <col min="9" max="9" width="1.6640625" style="63" customWidth="1"/>
    <col min="10" max="10" width="12.6640625" style="63" customWidth="1"/>
    <col min="11" max="11" width="1.6640625" style="63" customWidth="1"/>
    <col min="12" max="12" width="12.6640625" style="63" customWidth="1"/>
    <col min="13" max="13" width="1.6640625" style="63" customWidth="1"/>
    <col min="14" max="14" width="12.6640625" style="63" customWidth="1"/>
    <col min="15" max="15" width="3.6640625" style="47" customWidth="1"/>
    <col min="16" max="16" width="12.6640625" style="63" customWidth="1"/>
    <col min="17" max="17" width="6.33203125" style="47" customWidth="1"/>
    <col min="18" max="18" width="4.44140625" style="47" customWidth="1"/>
    <col min="19" max="16384" width="8.88671875" style="47"/>
  </cols>
  <sheetData>
    <row r="1" spans="1:16" x14ac:dyDescent="0.3">
      <c r="A1" s="1"/>
    </row>
    <row r="2" spans="1:16" ht="15" customHeight="1" x14ac:dyDescent="0.25">
      <c r="A2" s="2" t="s">
        <v>76</v>
      </c>
      <c r="N2" s="3" t="s">
        <v>77</v>
      </c>
      <c r="P2" s="64" t="s">
        <v>78</v>
      </c>
    </row>
    <row r="3" spans="1:16" ht="15" customHeight="1" x14ac:dyDescent="0.3">
      <c r="A3" s="53"/>
      <c r="P3" s="64"/>
    </row>
    <row r="4" spans="1:16" ht="12" customHeight="1" x14ac:dyDescent="0.3">
      <c r="A4" s="53" t="s">
        <v>79</v>
      </c>
      <c r="B4" s="53"/>
      <c r="C4" s="65"/>
      <c r="D4" s="66"/>
      <c r="E4" s="66"/>
      <c r="F4" s="66"/>
      <c r="G4" s="66"/>
      <c r="H4" s="66"/>
      <c r="I4" s="66"/>
      <c r="J4" s="66"/>
    </row>
    <row r="5" spans="1:16" ht="12.75" customHeight="1" thickBot="1" x14ac:dyDescent="0.35"/>
    <row r="6" spans="1:16" x14ac:dyDescent="0.3">
      <c r="A6" s="53" t="s">
        <v>80</v>
      </c>
      <c r="B6" s="53"/>
      <c r="C6" s="67" t="s">
        <v>81</v>
      </c>
      <c r="D6" s="68" t="s">
        <v>21</v>
      </c>
      <c r="E6" s="69"/>
      <c r="F6" s="68" t="s">
        <v>35</v>
      </c>
      <c r="H6" s="68" t="s">
        <v>39</v>
      </c>
      <c r="J6" s="68" t="s">
        <v>41</v>
      </c>
      <c r="K6" s="69"/>
      <c r="L6" s="68" t="s">
        <v>82</v>
      </c>
      <c r="M6" s="69"/>
      <c r="N6" s="68" t="s">
        <v>83</v>
      </c>
      <c r="P6" s="68" t="s">
        <v>83</v>
      </c>
    </row>
    <row r="7" spans="1:16" ht="13.8" thickBot="1" x14ac:dyDescent="0.35">
      <c r="A7" s="53" t="s">
        <v>84</v>
      </c>
      <c r="C7" s="67" t="s">
        <v>85</v>
      </c>
      <c r="D7" s="70" t="s">
        <v>22</v>
      </c>
      <c r="E7" s="71"/>
      <c r="F7" s="70" t="s">
        <v>36</v>
      </c>
      <c r="H7" s="70" t="s">
        <v>36</v>
      </c>
      <c r="J7" s="70" t="s">
        <v>36</v>
      </c>
      <c r="K7" s="71"/>
      <c r="L7" s="70" t="s">
        <v>36</v>
      </c>
      <c r="M7" s="71"/>
      <c r="N7" s="72">
        <v>2025</v>
      </c>
      <c r="P7" s="72">
        <v>2024</v>
      </c>
    </row>
    <row r="8" spans="1:16" ht="15" customHeight="1" x14ac:dyDescent="0.3">
      <c r="A8" s="73" t="s">
        <v>5</v>
      </c>
      <c r="D8" s="69"/>
      <c r="F8" s="69"/>
      <c r="H8" s="69"/>
      <c r="J8" s="69"/>
      <c r="L8" s="69"/>
      <c r="N8" s="69"/>
      <c r="O8" s="74"/>
      <c r="P8" s="69"/>
    </row>
    <row r="9" spans="1:16" ht="15" customHeight="1" x14ac:dyDescent="0.3">
      <c r="A9" s="47" t="s">
        <v>86</v>
      </c>
      <c r="B9" s="74" t="s">
        <v>87</v>
      </c>
      <c r="C9" s="75"/>
      <c r="D9" s="76">
        <v>9685.8700000000008</v>
      </c>
      <c r="E9" s="77"/>
      <c r="F9" s="76"/>
      <c r="G9" s="77"/>
      <c r="H9" s="76"/>
      <c r="I9" s="77"/>
      <c r="J9" s="76"/>
      <c r="K9" s="77"/>
      <c r="L9" s="76"/>
      <c r="N9" s="78">
        <f t="shared" ref="N9:N35" si="0">SUM(D9:M9)</f>
        <v>9685.8700000000008</v>
      </c>
      <c r="O9" s="74"/>
      <c r="P9" s="76">
        <v>10141.86</v>
      </c>
    </row>
    <row r="10" spans="1:16" ht="15" customHeight="1" x14ac:dyDescent="0.3">
      <c r="B10" s="74" t="s">
        <v>88</v>
      </c>
      <c r="C10" s="75"/>
      <c r="D10" s="76">
        <v>0</v>
      </c>
      <c r="E10" s="77"/>
      <c r="F10" s="76"/>
      <c r="G10" s="77"/>
      <c r="H10" s="76"/>
      <c r="I10" s="77"/>
      <c r="J10" s="76"/>
      <c r="K10" s="77"/>
      <c r="L10" s="76"/>
      <c r="N10" s="78">
        <f t="shared" si="0"/>
        <v>0</v>
      </c>
      <c r="O10" s="74"/>
      <c r="P10" s="76">
        <v>0</v>
      </c>
    </row>
    <row r="11" spans="1:16" ht="15" customHeight="1" x14ac:dyDescent="0.3">
      <c r="B11" s="74" t="s">
        <v>89</v>
      </c>
      <c r="C11" s="75"/>
      <c r="D11" s="76">
        <v>30210</v>
      </c>
      <c r="E11" s="77"/>
      <c r="F11" s="76"/>
      <c r="G11" s="77"/>
      <c r="H11" s="76"/>
      <c r="I11" s="77"/>
      <c r="J11" s="76"/>
      <c r="K11" s="77"/>
      <c r="L11" s="76"/>
      <c r="N11" s="78">
        <f t="shared" si="0"/>
        <v>30210</v>
      </c>
      <c r="O11" s="74"/>
      <c r="P11" s="76">
        <v>37901</v>
      </c>
    </row>
    <row r="12" spans="1:16" ht="15" customHeight="1" x14ac:dyDescent="0.3">
      <c r="B12" s="74" t="s">
        <v>90</v>
      </c>
      <c r="C12" s="75"/>
      <c r="D12" s="76">
        <v>9886.16</v>
      </c>
      <c r="E12" s="77"/>
      <c r="F12" s="76"/>
      <c r="G12" s="77"/>
      <c r="H12" s="76"/>
      <c r="I12" s="77"/>
      <c r="J12" s="76"/>
      <c r="K12" s="77"/>
      <c r="L12" s="79"/>
      <c r="N12" s="78">
        <f t="shared" si="0"/>
        <v>9886.16</v>
      </c>
      <c r="O12" s="74"/>
      <c r="P12" s="76">
        <v>12014.71</v>
      </c>
    </row>
    <row r="13" spans="1:16" ht="15" customHeight="1" thickBot="1" x14ac:dyDescent="0.35">
      <c r="B13" s="74" t="s">
        <v>91</v>
      </c>
      <c r="C13" s="47" t="s">
        <v>92</v>
      </c>
      <c r="D13" s="79">
        <v>61</v>
      </c>
      <c r="E13" s="77"/>
      <c r="F13" s="79"/>
      <c r="G13" s="77"/>
      <c r="H13" s="79"/>
      <c r="I13" s="77"/>
      <c r="J13" s="79"/>
      <c r="K13" s="80"/>
      <c r="L13" s="79"/>
      <c r="N13" s="81">
        <f t="shared" si="0"/>
        <v>61</v>
      </c>
      <c r="O13" s="74"/>
      <c r="P13" s="79">
        <v>52.13</v>
      </c>
    </row>
    <row r="14" spans="1:16" ht="15" customHeight="1" thickBot="1" x14ac:dyDescent="0.35">
      <c r="B14" s="82" t="s">
        <v>93</v>
      </c>
      <c r="C14" s="83"/>
      <c r="D14" s="84">
        <f>SUM(D9:D13)</f>
        <v>49843.03</v>
      </c>
      <c r="F14" s="84">
        <f>SUM(F9:F13)</f>
        <v>0</v>
      </c>
      <c r="H14" s="84">
        <f>SUM(H9:H13)</f>
        <v>0</v>
      </c>
      <c r="J14" s="84">
        <f>SUM(J9:J13)</f>
        <v>0</v>
      </c>
      <c r="L14" s="84">
        <f>SUM(L9:L13)</f>
        <v>0</v>
      </c>
      <c r="N14" s="84">
        <f t="shared" si="0"/>
        <v>49843.03</v>
      </c>
      <c r="O14" s="74"/>
      <c r="P14" s="84">
        <f>SUM(P9:P13)</f>
        <v>60109.7</v>
      </c>
    </row>
    <row r="15" spans="1:16" ht="15" customHeight="1" x14ac:dyDescent="0.3">
      <c r="A15" s="47" t="s">
        <v>94</v>
      </c>
      <c r="B15" s="74" t="s">
        <v>95</v>
      </c>
      <c r="C15" s="47" t="s">
        <v>96</v>
      </c>
      <c r="D15" s="85"/>
      <c r="E15" s="77"/>
      <c r="F15" s="85"/>
      <c r="G15" s="77"/>
      <c r="H15" s="85"/>
      <c r="I15" s="77"/>
      <c r="J15" s="85"/>
      <c r="K15" s="77"/>
      <c r="L15" s="85"/>
      <c r="N15" s="86">
        <f t="shared" si="0"/>
        <v>0</v>
      </c>
      <c r="O15" s="74"/>
      <c r="P15" s="87">
        <v>0</v>
      </c>
    </row>
    <row r="16" spans="1:16" ht="15" customHeight="1" thickBot="1" x14ac:dyDescent="0.35">
      <c r="B16" s="74" t="s">
        <v>91</v>
      </c>
      <c r="C16" s="47" t="s">
        <v>96</v>
      </c>
      <c r="D16" s="79">
        <v>1365</v>
      </c>
      <c r="E16" s="77"/>
      <c r="F16" s="79"/>
      <c r="G16" s="77"/>
      <c r="H16" s="79"/>
      <c r="I16" s="77"/>
      <c r="J16" s="79"/>
      <c r="K16" s="77"/>
      <c r="L16" s="79"/>
      <c r="N16" s="88">
        <f t="shared" si="0"/>
        <v>1365</v>
      </c>
      <c r="O16" s="74"/>
      <c r="P16" s="77">
        <v>8200</v>
      </c>
    </row>
    <row r="17" spans="1:16" ht="15" customHeight="1" thickBot="1" x14ac:dyDescent="0.35">
      <c r="B17" s="82" t="s">
        <v>93</v>
      </c>
      <c r="C17" s="83"/>
      <c r="D17" s="84">
        <f>SUM(D15:D16)</f>
        <v>1365</v>
      </c>
      <c r="F17" s="84">
        <f>SUM(F15:F16)</f>
        <v>0</v>
      </c>
      <c r="H17" s="84">
        <f>SUM(H15:H16)</f>
        <v>0</v>
      </c>
      <c r="J17" s="84">
        <f>SUM(J15:J16)</f>
        <v>0</v>
      </c>
      <c r="L17" s="84">
        <f>SUM(L15:L16)</f>
        <v>0</v>
      </c>
      <c r="N17" s="84">
        <f t="shared" si="0"/>
        <v>1365</v>
      </c>
      <c r="O17" s="74"/>
      <c r="P17" s="89">
        <f>SUM(P15:P16)</f>
        <v>8200</v>
      </c>
    </row>
    <row r="18" spans="1:16" ht="15" customHeight="1" x14ac:dyDescent="0.3">
      <c r="A18" s="47" t="s">
        <v>91</v>
      </c>
      <c r="B18" s="74" t="s">
        <v>97</v>
      </c>
      <c r="C18" s="75"/>
      <c r="D18" s="85">
        <v>804.76</v>
      </c>
      <c r="E18" s="77"/>
      <c r="F18" s="85"/>
      <c r="G18" s="77"/>
      <c r="H18" s="85"/>
      <c r="I18" s="77"/>
      <c r="J18" s="85"/>
      <c r="K18" s="77"/>
      <c r="L18" s="85"/>
      <c r="N18" s="86">
        <f t="shared" si="0"/>
        <v>804.76</v>
      </c>
      <c r="O18" s="74"/>
      <c r="P18" s="87">
        <v>641.25</v>
      </c>
    </row>
    <row r="19" spans="1:16" ht="15" customHeight="1" x14ac:dyDescent="0.3">
      <c r="B19" s="74" t="s">
        <v>98</v>
      </c>
      <c r="C19" s="75"/>
      <c r="D19" s="76">
        <v>11127.42</v>
      </c>
      <c r="E19" s="77"/>
      <c r="F19" s="76"/>
      <c r="G19" s="77"/>
      <c r="H19" s="76"/>
      <c r="I19" s="77"/>
      <c r="J19" s="76"/>
      <c r="K19" s="77"/>
      <c r="L19" s="76"/>
      <c r="N19" s="78">
        <f t="shared" si="0"/>
        <v>11127.42</v>
      </c>
      <c r="O19" s="74"/>
      <c r="P19" s="76">
        <v>0</v>
      </c>
    </row>
    <row r="20" spans="1:16" ht="15" customHeight="1" x14ac:dyDescent="0.3">
      <c r="B20" s="74" t="s">
        <v>99</v>
      </c>
      <c r="C20" s="75"/>
      <c r="D20" s="76">
        <v>150</v>
      </c>
      <c r="E20" s="77"/>
      <c r="F20" s="76"/>
      <c r="G20" s="77"/>
      <c r="H20" s="76"/>
      <c r="I20" s="77"/>
      <c r="J20" s="76"/>
      <c r="K20" s="77"/>
      <c r="L20" s="76"/>
      <c r="N20" s="78">
        <f t="shared" si="0"/>
        <v>150</v>
      </c>
      <c r="O20" s="74"/>
      <c r="P20" s="76">
        <v>228</v>
      </c>
    </row>
    <row r="21" spans="1:16" ht="15" customHeight="1" thickBot="1" x14ac:dyDescent="0.35">
      <c r="B21" s="74" t="s">
        <v>100</v>
      </c>
      <c r="C21" s="47" t="s">
        <v>101</v>
      </c>
      <c r="D21" s="79">
        <v>6378.82</v>
      </c>
      <c r="E21" s="77"/>
      <c r="F21" s="79"/>
      <c r="G21" s="77"/>
      <c r="H21" s="79"/>
      <c r="I21" s="77"/>
      <c r="J21" s="79"/>
      <c r="K21" s="77"/>
      <c r="L21" s="79"/>
      <c r="N21" s="81">
        <f t="shared" si="0"/>
        <v>6378.82</v>
      </c>
      <c r="O21" s="74"/>
      <c r="P21" s="90">
        <v>1209.4000000000001</v>
      </c>
    </row>
    <row r="22" spans="1:16" ht="15" customHeight="1" thickBot="1" x14ac:dyDescent="0.35">
      <c r="B22" s="82" t="s">
        <v>93</v>
      </c>
      <c r="C22" s="83"/>
      <c r="D22" s="84">
        <f>SUM(D18:D21)</f>
        <v>18461</v>
      </c>
      <c r="F22" s="84">
        <f>SUM(F18:F21)</f>
        <v>0</v>
      </c>
      <c r="H22" s="84">
        <f>SUM(H18:H21)</f>
        <v>0</v>
      </c>
      <c r="J22" s="84">
        <f>SUM(J18:J21)</f>
        <v>0</v>
      </c>
      <c r="L22" s="84">
        <f>SUM(L18:L21)</f>
        <v>0</v>
      </c>
      <c r="N22" s="84">
        <f t="shared" si="0"/>
        <v>18461</v>
      </c>
      <c r="O22" s="74"/>
      <c r="P22" s="84">
        <f>SUM(P18:P21)</f>
        <v>2078.65</v>
      </c>
    </row>
    <row r="23" spans="1:16" ht="4.95" customHeight="1" thickBot="1" x14ac:dyDescent="0.35"/>
    <row r="24" spans="1:16" ht="15" customHeight="1" thickBot="1" x14ac:dyDescent="0.35">
      <c r="A24" s="47" t="s">
        <v>102</v>
      </c>
      <c r="B24" s="74" t="s">
        <v>103</v>
      </c>
      <c r="C24" s="75"/>
      <c r="D24" s="91">
        <v>0</v>
      </c>
      <c r="F24" s="91">
        <v>0</v>
      </c>
      <c r="H24" s="91">
        <v>0</v>
      </c>
      <c r="J24" s="91">
        <v>0</v>
      </c>
      <c r="L24" s="91">
        <v>0</v>
      </c>
      <c r="N24" s="84">
        <f>SUM(D24:M24)</f>
        <v>0</v>
      </c>
      <c r="O24" s="74"/>
      <c r="P24" s="91">
        <v>0</v>
      </c>
    </row>
    <row r="25" spans="1:16" ht="4.95" customHeight="1" thickBot="1" x14ac:dyDescent="0.35">
      <c r="B25" s="74"/>
      <c r="C25" s="75"/>
      <c r="O25" s="74"/>
    </row>
    <row r="26" spans="1:16" ht="15" customHeight="1" thickBot="1" x14ac:dyDescent="0.35">
      <c r="A26" s="53" t="s">
        <v>104</v>
      </c>
      <c r="B26" s="92"/>
      <c r="C26" s="93"/>
      <c r="D26" s="84">
        <f>SUM(D24+D22+D17+D14)</f>
        <v>69669.03</v>
      </c>
      <c r="F26" s="84">
        <f>SUM(F24+F22+F17+F14)</f>
        <v>0</v>
      </c>
      <c r="H26" s="84">
        <f>SUM(H24+H22+H17+H14)</f>
        <v>0</v>
      </c>
      <c r="J26" s="84">
        <f>SUM(J24+J22+J17+J14)</f>
        <v>0</v>
      </c>
      <c r="L26" s="84">
        <f>SUM(L24+L22+L17+L14)</f>
        <v>0</v>
      </c>
      <c r="N26" s="84">
        <f t="shared" ref="N26" si="1">SUM(D26:M26)</f>
        <v>69669.03</v>
      </c>
      <c r="O26" s="74"/>
      <c r="P26" s="84">
        <f>SUM(P24+P22+P17+P14)</f>
        <v>70388.349999999991</v>
      </c>
    </row>
    <row r="27" spans="1:16" ht="4.95" customHeight="1" x14ac:dyDescent="0.3">
      <c r="B27" s="74"/>
      <c r="C27" s="75"/>
      <c r="O27" s="74"/>
    </row>
    <row r="28" spans="1:16" ht="15" customHeight="1" x14ac:dyDescent="0.3">
      <c r="A28" s="47" t="s">
        <v>105</v>
      </c>
      <c r="B28" s="74" t="s">
        <v>106</v>
      </c>
      <c r="C28" s="75"/>
      <c r="D28" s="76"/>
      <c r="E28" s="77"/>
      <c r="F28" s="76"/>
      <c r="G28" s="77"/>
      <c r="H28" s="76"/>
      <c r="I28" s="77"/>
      <c r="J28" s="76"/>
      <c r="K28" s="77"/>
      <c r="L28" s="76"/>
      <c r="N28" s="94">
        <f t="shared" si="0"/>
        <v>0</v>
      </c>
      <c r="O28" s="74"/>
      <c r="P28" s="76">
        <v>2000</v>
      </c>
    </row>
    <row r="29" spans="1:16" ht="15" customHeight="1" x14ac:dyDescent="0.3">
      <c r="B29" s="74" t="s">
        <v>107</v>
      </c>
      <c r="C29" s="75"/>
      <c r="D29" s="76"/>
      <c r="E29" s="77"/>
      <c r="F29" s="76"/>
      <c r="G29" s="77"/>
      <c r="H29" s="76"/>
      <c r="I29" s="77"/>
      <c r="J29" s="76"/>
      <c r="K29" s="77"/>
      <c r="L29" s="76"/>
      <c r="M29" s="63">
        <f t="shared" ref="M29" si="2">SUM(M28)</f>
        <v>0</v>
      </c>
      <c r="N29" s="78">
        <f t="shared" si="0"/>
        <v>0</v>
      </c>
      <c r="O29" s="74"/>
      <c r="P29" s="76"/>
    </row>
    <row r="30" spans="1:16" ht="15" customHeight="1" thickBot="1" x14ac:dyDescent="0.35">
      <c r="B30" s="74" t="s">
        <v>91</v>
      </c>
      <c r="C30" s="47" t="s">
        <v>108</v>
      </c>
      <c r="D30" s="79"/>
      <c r="E30" s="77"/>
      <c r="F30" s="79"/>
      <c r="G30" s="77"/>
      <c r="H30" s="79"/>
      <c r="I30" s="77"/>
      <c r="J30" s="79"/>
      <c r="K30" s="77"/>
      <c r="L30" s="79"/>
      <c r="N30" s="88">
        <f t="shared" si="0"/>
        <v>0</v>
      </c>
      <c r="O30" s="74"/>
      <c r="P30" s="90"/>
    </row>
    <row r="31" spans="1:16" ht="15" customHeight="1" thickBot="1" x14ac:dyDescent="0.35">
      <c r="B31" s="82" t="s">
        <v>93</v>
      </c>
      <c r="C31" s="47"/>
      <c r="D31" s="84">
        <f>SUM(D28:D30)</f>
        <v>0</v>
      </c>
      <c r="F31" s="84">
        <f>SUM(F28:F30)</f>
        <v>0</v>
      </c>
      <c r="H31" s="84">
        <f>SUM(H28:H30)</f>
        <v>0</v>
      </c>
      <c r="J31" s="84">
        <f>SUM(J28:J30)</f>
        <v>0</v>
      </c>
      <c r="L31" s="84">
        <f>SUM(L28:L30)</f>
        <v>0</v>
      </c>
      <c r="N31" s="84">
        <f>SUM(D31:M31)</f>
        <v>0</v>
      </c>
      <c r="O31" s="74"/>
      <c r="P31" s="84">
        <f>SUM(P28:P30)</f>
        <v>2000</v>
      </c>
    </row>
    <row r="32" spans="1:16" ht="4.95" customHeight="1" thickBot="1" x14ac:dyDescent="0.35">
      <c r="B32" s="82"/>
      <c r="C32" s="83"/>
      <c r="D32" s="95"/>
      <c r="F32" s="95"/>
      <c r="H32" s="95"/>
      <c r="J32" s="95"/>
      <c r="L32" s="66"/>
      <c r="N32" s="95"/>
      <c r="O32" s="74"/>
    </row>
    <row r="33" spans="1:16" ht="15" customHeight="1" thickBot="1" x14ac:dyDescent="0.35">
      <c r="A33" s="47" t="s">
        <v>109</v>
      </c>
      <c r="B33" s="74" t="s">
        <v>110</v>
      </c>
      <c r="C33" s="47" t="s">
        <v>111</v>
      </c>
      <c r="D33" s="91">
        <v>3175.71</v>
      </c>
      <c r="F33" s="91">
        <v>0</v>
      </c>
      <c r="H33" s="91">
        <v>0</v>
      </c>
      <c r="J33" s="91">
        <v>0</v>
      </c>
      <c r="L33" s="91">
        <v>0</v>
      </c>
      <c r="N33" s="84">
        <f t="shared" si="0"/>
        <v>3175.71</v>
      </c>
      <c r="O33" s="74"/>
      <c r="P33" s="91">
        <v>1305.6500000000001</v>
      </c>
    </row>
    <row r="34" spans="1:16" ht="4.95" customHeight="1" thickBot="1" x14ac:dyDescent="0.35">
      <c r="B34" s="82"/>
      <c r="C34" s="83"/>
      <c r="D34" s="95"/>
      <c r="E34" s="95"/>
      <c r="N34" s="95"/>
      <c r="O34" s="74"/>
      <c r="P34" s="95"/>
    </row>
    <row r="35" spans="1:16" ht="15" customHeight="1" thickBot="1" x14ac:dyDescent="0.35">
      <c r="A35" s="53" t="s">
        <v>112</v>
      </c>
      <c r="B35" s="92"/>
      <c r="C35" s="93"/>
      <c r="D35" s="84">
        <f>SUM(D26+D31+D33)</f>
        <v>72844.740000000005</v>
      </c>
      <c r="F35" s="84">
        <f>SUM(F26+F31+F33)</f>
        <v>0</v>
      </c>
      <c r="H35" s="84">
        <f>SUM(H26+H31+H33)</f>
        <v>0</v>
      </c>
      <c r="J35" s="84">
        <f>SUM(J26+J31+J33)</f>
        <v>0</v>
      </c>
      <c r="L35" s="84">
        <f>SUM(L26+L31+L33)</f>
        <v>0</v>
      </c>
      <c r="N35" s="84">
        <f t="shared" si="0"/>
        <v>72844.740000000005</v>
      </c>
      <c r="O35" s="74"/>
      <c r="P35" s="84">
        <f>SUM(P26+P31+P33)</f>
        <v>73693.999999999985</v>
      </c>
    </row>
    <row r="36" spans="1:16" ht="15" customHeight="1" x14ac:dyDescent="0.3"/>
    <row r="37" spans="1:16" ht="15" customHeight="1" x14ac:dyDescent="0.3">
      <c r="A37" s="73" t="s">
        <v>113</v>
      </c>
      <c r="O37" s="74"/>
    </row>
    <row r="38" spans="1:16" ht="15" customHeight="1" x14ac:dyDescent="0.3">
      <c r="A38" s="47" t="s">
        <v>114</v>
      </c>
      <c r="B38" s="47" t="s">
        <v>115</v>
      </c>
      <c r="D38" s="76"/>
      <c r="F38" s="76"/>
      <c r="H38" s="76"/>
      <c r="J38" s="76"/>
      <c r="L38" s="76"/>
      <c r="N38" s="78">
        <f t="shared" ref="N38:N42" si="3">SUM(D38:M38)</f>
        <v>0</v>
      </c>
      <c r="O38" s="74"/>
      <c r="P38" s="76">
        <v>18213.189999999999</v>
      </c>
    </row>
    <row r="39" spans="1:16" ht="15" customHeight="1" x14ac:dyDescent="0.3">
      <c r="B39" s="47" t="s">
        <v>116</v>
      </c>
      <c r="D39" s="76">
        <v>0</v>
      </c>
      <c r="F39" s="76"/>
      <c r="H39" s="76"/>
      <c r="J39" s="76"/>
      <c r="L39" s="76"/>
      <c r="N39" s="78">
        <f t="shared" si="3"/>
        <v>0</v>
      </c>
      <c r="O39" s="74"/>
      <c r="P39" s="76">
        <v>332.43</v>
      </c>
    </row>
    <row r="40" spans="1:16" ht="15" customHeight="1" x14ac:dyDescent="0.3">
      <c r="B40" s="47" t="s">
        <v>117</v>
      </c>
      <c r="D40" s="76">
        <v>6690</v>
      </c>
      <c r="F40" s="76"/>
      <c r="H40" s="76"/>
      <c r="J40" s="76"/>
      <c r="L40" s="76"/>
      <c r="N40" s="78">
        <f t="shared" si="3"/>
        <v>6690</v>
      </c>
      <c r="O40" s="74"/>
      <c r="P40" s="76">
        <v>4225</v>
      </c>
    </row>
    <row r="41" spans="1:16" ht="15" customHeight="1" thickBot="1" x14ac:dyDescent="0.35">
      <c r="B41" s="47" t="s">
        <v>118</v>
      </c>
      <c r="D41" s="79">
        <v>600</v>
      </c>
      <c r="F41" s="79"/>
      <c r="H41" s="79"/>
      <c r="J41" s="79"/>
      <c r="L41" s="79"/>
      <c r="N41" s="94">
        <f t="shared" si="3"/>
        <v>600</v>
      </c>
      <c r="O41" s="74"/>
      <c r="P41" s="79"/>
    </row>
    <row r="42" spans="1:16" ht="15" customHeight="1" thickBot="1" x14ac:dyDescent="0.35">
      <c r="B42" s="82" t="s">
        <v>93</v>
      </c>
      <c r="C42" s="96"/>
      <c r="D42" s="84">
        <f>SUM(D38:D41)</f>
        <v>7290</v>
      </c>
      <c r="F42" s="84">
        <f>SUM(F38:F41)</f>
        <v>0</v>
      </c>
      <c r="H42" s="84">
        <f>SUM(H38:H41)</f>
        <v>0</v>
      </c>
      <c r="J42" s="84">
        <f>SUM(J38:J41)</f>
        <v>0</v>
      </c>
      <c r="L42" s="84">
        <f>SUM(L38:L41)</f>
        <v>0</v>
      </c>
      <c r="N42" s="84">
        <f t="shared" si="3"/>
        <v>7290</v>
      </c>
      <c r="O42" s="74"/>
      <c r="P42" s="84">
        <f>SUM(P38:P41)</f>
        <v>22770.62</v>
      </c>
    </row>
    <row r="43" spans="1:16" ht="15" customHeight="1" thickBot="1" x14ac:dyDescent="0.35">
      <c r="B43" s="82"/>
      <c r="C43" s="96"/>
      <c r="D43" s="66"/>
      <c r="F43" s="66"/>
      <c r="H43" s="66"/>
      <c r="J43" s="66"/>
      <c r="L43" s="66"/>
      <c r="N43" s="66"/>
      <c r="O43" s="74"/>
      <c r="P43" s="66"/>
    </row>
    <row r="44" spans="1:16" ht="15" customHeight="1" thickBot="1" x14ac:dyDescent="0.35">
      <c r="A44" s="47" t="s">
        <v>119</v>
      </c>
      <c r="B44" s="47" t="s">
        <v>120</v>
      </c>
      <c r="D44" s="91">
        <v>2120</v>
      </c>
      <c r="F44" s="91">
        <v>0</v>
      </c>
      <c r="H44" s="91">
        <v>0</v>
      </c>
      <c r="J44" s="91">
        <v>0</v>
      </c>
      <c r="L44" s="91">
        <v>0</v>
      </c>
      <c r="N44" s="84">
        <f t="shared" ref="N44" si="4">SUM(D44:M44)</f>
        <v>2120</v>
      </c>
      <c r="O44" s="74"/>
      <c r="P44" s="91">
        <v>2120</v>
      </c>
    </row>
    <row r="45" spans="1:16" ht="4.95" customHeight="1" x14ac:dyDescent="0.3">
      <c r="O45" s="74"/>
    </row>
    <row r="46" spans="1:16" ht="15" customHeight="1" x14ac:dyDescent="0.3">
      <c r="A46" s="47" t="s">
        <v>50</v>
      </c>
      <c r="B46" s="47" t="s">
        <v>121</v>
      </c>
      <c r="D46" s="76">
        <v>1464.51</v>
      </c>
      <c r="F46" s="76"/>
      <c r="H46" s="76"/>
      <c r="J46" s="76"/>
      <c r="L46" s="76"/>
      <c r="N46" s="78">
        <f t="shared" ref="N46:N58" si="5">SUM(D46:M46)</f>
        <v>1464.51</v>
      </c>
      <c r="O46" s="74"/>
      <c r="P46" s="76">
        <v>3675.98</v>
      </c>
    </row>
    <row r="47" spans="1:16" ht="15" customHeight="1" x14ac:dyDescent="0.3">
      <c r="B47" s="47" t="s">
        <v>122</v>
      </c>
      <c r="D47" s="76">
        <v>3723.64</v>
      </c>
      <c r="F47" s="76"/>
      <c r="H47" s="76"/>
      <c r="J47" s="76"/>
      <c r="L47" s="76"/>
      <c r="N47" s="78">
        <f t="shared" si="5"/>
        <v>3723.64</v>
      </c>
      <c r="O47" s="74"/>
      <c r="P47" s="76">
        <v>3233.61</v>
      </c>
    </row>
    <row r="48" spans="1:16" ht="15" customHeight="1" x14ac:dyDescent="0.3">
      <c r="B48" s="47" t="s">
        <v>123</v>
      </c>
      <c r="D48" s="76">
        <v>4679.62</v>
      </c>
      <c r="F48" s="76"/>
      <c r="H48" s="76"/>
      <c r="J48" s="76"/>
      <c r="L48" s="76"/>
      <c r="N48" s="78">
        <f t="shared" si="5"/>
        <v>4679.62</v>
      </c>
      <c r="O48" s="74"/>
      <c r="P48" s="76">
        <v>6335.69</v>
      </c>
    </row>
    <row r="49" spans="1:16" ht="15" customHeight="1" x14ac:dyDescent="0.3">
      <c r="B49" s="47" t="s">
        <v>124</v>
      </c>
      <c r="D49" s="76">
        <v>22959.1</v>
      </c>
      <c r="F49" s="76"/>
      <c r="H49" s="76"/>
      <c r="J49" s="76"/>
      <c r="L49" s="76"/>
      <c r="N49" s="78">
        <f t="shared" si="5"/>
        <v>22959.1</v>
      </c>
      <c r="O49" s="74"/>
      <c r="P49" s="76">
        <v>9438.6200000000008</v>
      </c>
    </row>
    <row r="50" spans="1:16" ht="15" customHeight="1" x14ac:dyDescent="0.3">
      <c r="B50" s="47" t="s">
        <v>125</v>
      </c>
      <c r="D50" s="76"/>
      <c r="F50" s="76"/>
      <c r="H50" s="76"/>
      <c r="J50" s="76"/>
      <c r="L50" s="76"/>
      <c r="N50" s="78">
        <f t="shared" si="5"/>
        <v>0</v>
      </c>
      <c r="O50" s="74"/>
      <c r="P50" s="76"/>
    </row>
    <row r="51" spans="1:16" ht="15" customHeight="1" thickBot="1" x14ac:dyDescent="0.35">
      <c r="B51" s="47" t="s">
        <v>91</v>
      </c>
      <c r="C51" s="47" t="s">
        <v>126</v>
      </c>
      <c r="D51" s="79">
        <v>422.1</v>
      </c>
      <c r="F51" s="79"/>
      <c r="H51" s="79"/>
      <c r="J51" s="79"/>
      <c r="L51" s="79"/>
      <c r="N51" s="94">
        <f t="shared" si="5"/>
        <v>422.1</v>
      </c>
      <c r="O51" s="74"/>
      <c r="P51" s="79">
        <v>289.04000000000002</v>
      </c>
    </row>
    <row r="52" spans="1:16" ht="15" customHeight="1" thickBot="1" x14ac:dyDescent="0.35">
      <c r="B52" s="82" t="s">
        <v>93</v>
      </c>
      <c r="C52" s="47"/>
      <c r="D52" s="84">
        <f>SUM(D46:D51)</f>
        <v>33248.969999999994</v>
      </c>
      <c r="E52" s="95"/>
      <c r="F52" s="84">
        <f>SUM(F46:F51)</f>
        <v>0</v>
      </c>
      <c r="G52" s="95"/>
      <c r="H52" s="84">
        <f>SUM(H46:H51)</f>
        <v>0</v>
      </c>
      <c r="I52" s="95"/>
      <c r="J52" s="84">
        <f>SUM(J46:J51)</f>
        <v>0</v>
      </c>
      <c r="K52" s="95"/>
      <c r="L52" s="84">
        <f>SUM(L46:L51)</f>
        <v>0</v>
      </c>
      <c r="M52" s="95"/>
      <c r="N52" s="84">
        <f t="shared" si="5"/>
        <v>33248.969999999994</v>
      </c>
      <c r="O52" s="74"/>
      <c r="P52" s="84">
        <f>SUM(P46:P51)</f>
        <v>22972.940000000002</v>
      </c>
    </row>
    <row r="53" spans="1:16" ht="15" customHeight="1" x14ac:dyDescent="0.3">
      <c r="A53" s="47" t="s">
        <v>91</v>
      </c>
      <c r="B53" s="47" t="s">
        <v>127</v>
      </c>
      <c r="D53" s="85">
        <v>252</v>
      </c>
      <c r="F53" s="85"/>
      <c r="H53" s="85"/>
      <c r="J53" s="85"/>
      <c r="L53" s="85"/>
      <c r="N53" s="97">
        <f t="shared" si="5"/>
        <v>252</v>
      </c>
      <c r="O53" s="74"/>
      <c r="P53" s="85">
        <v>252</v>
      </c>
    </row>
    <row r="54" spans="1:16" ht="15" customHeight="1" x14ac:dyDescent="0.3">
      <c r="B54" s="47" t="s">
        <v>128</v>
      </c>
      <c r="C54" s="47" t="s">
        <v>129</v>
      </c>
      <c r="D54" s="76">
        <v>692.93</v>
      </c>
      <c r="F54" s="76"/>
      <c r="H54" s="76"/>
      <c r="J54" s="76"/>
      <c r="L54" s="76"/>
      <c r="N54" s="78">
        <f t="shared" si="5"/>
        <v>692.93</v>
      </c>
      <c r="O54" s="74"/>
      <c r="P54" s="76">
        <v>433.9</v>
      </c>
    </row>
    <row r="55" spans="1:16" ht="15" customHeight="1" x14ac:dyDescent="0.3">
      <c r="B55" s="47" t="s">
        <v>130</v>
      </c>
      <c r="D55" s="76">
        <v>0</v>
      </c>
      <c r="F55" s="76"/>
      <c r="H55" s="76"/>
      <c r="J55" s="76"/>
      <c r="L55" s="76"/>
      <c r="N55" s="78">
        <f t="shared" si="5"/>
        <v>0</v>
      </c>
      <c r="O55" s="74"/>
      <c r="P55" s="76">
        <v>0</v>
      </c>
    </row>
    <row r="56" spans="1:16" ht="15" customHeight="1" x14ac:dyDescent="0.3">
      <c r="B56" s="47" t="s">
        <v>100</v>
      </c>
      <c r="C56" s="47" t="s">
        <v>131</v>
      </c>
      <c r="D56" s="76">
        <v>6407.66</v>
      </c>
      <c r="F56" s="76"/>
      <c r="H56" s="76"/>
      <c r="J56" s="76"/>
      <c r="L56" s="76"/>
      <c r="N56" s="78">
        <f t="shared" si="5"/>
        <v>6407.66</v>
      </c>
      <c r="O56" s="74"/>
      <c r="P56" s="76">
        <v>1502.91</v>
      </c>
    </row>
    <row r="57" spans="1:16" ht="15" customHeight="1" thickBot="1" x14ac:dyDescent="0.35">
      <c r="B57" s="47" t="s">
        <v>132</v>
      </c>
      <c r="D57" s="79">
        <v>300.49</v>
      </c>
      <c r="F57" s="79"/>
      <c r="H57" s="79"/>
      <c r="J57" s="79"/>
      <c r="L57" s="79"/>
      <c r="N57" s="94">
        <f t="shared" si="5"/>
        <v>300.49</v>
      </c>
      <c r="O57" s="74"/>
      <c r="P57" s="79">
        <v>181.05</v>
      </c>
    </row>
    <row r="58" spans="1:16" ht="15" customHeight="1" thickBot="1" x14ac:dyDescent="0.35">
      <c r="B58" s="82" t="s">
        <v>93</v>
      </c>
      <c r="C58" s="83"/>
      <c r="D58" s="84">
        <f>SUM(D53:D57)</f>
        <v>7653.08</v>
      </c>
      <c r="E58" s="95"/>
      <c r="F58" s="84">
        <f>SUM(F53:F57)</f>
        <v>0</v>
      </c>
      <c r="G58" s="95"/>
      <c r="H58" s="84">
        <f>SUM(H53:H57)</f>
        <v>0</v>
      </c>
      <c r="I58" s="95"/>
      <c r="J58" s="84">
        <f>SUM(J53:J57)</f>
        <v>0</v>
      </c>
      <c r="K58" s="95"/>
      <c r="L58" s="84">
        <f>SUM(L53:L57)</f>
        <v>0</v>
      </c>
      <c r="M58" s="95"/>
      <c r="N58" s="84">
        <f t="shared" si="5"/>
        <v>7653.08</v>
      </c>
      <c r="O58" s="74"/>
      <c r="P58" s="84">
        <f>SUM(P53:P57)</f>
        <v>2369.86</v>
      </c>
    </row>
    <row r="59" spans="1:16" ht="4.95" customHeight="1" thickBot="1" x14ac:dyDescent="0.35"/>
    <row r="60" spans="1:16" ht="15" customHeight="1" thickBot="1" x14ac:dyDescent="0.35">
      <c r="A60" s="47" t="s">
        <v>103</v>
      </c>
      <c r="B60" s="47" t="s">
        <v>116</v>
      </c>
      <c r="D60" s="91">
        <v>0</v>
      </c>
      <c r="F60" s="91">
        <v>0</v>
      </c>
      <c r="H60" s="91">
        <v>0</v>
      </c>
      <c r="J60" s="91">
        <v>0</v>
      </c>
      <c r="L60" s="91">
        <v>0</v>
      </c>
      <c r="N60" s="84">
        <f>SUM(D60:M60)</f>
        <v>0</v>
      </c>
      <c r="O60" s="74"/>
      <c r="P60" s="91">
        <v>0</v>
      </c>
    </row>
    <row r="61" spans="1:16" ht="4.95" customHeight="1" x14ac:dyDescent="0.3">
      <c r="O61" s="74"/>
    </row>
    <row r="62" spans="1:16" ht="15" customHeight="1" x14ac:dyDescent="0.3">
      <c r="A62" s="47" t="s">
        <v>133</v>
      </c>
      <c r="B62" s="47" t="s">
        <v>134</v>
      </c>
      <c r="D62" s="76">
        <v>5672</v>
      </c>
      <c r="F62" s="76"/>
      <c r="H62" s="76"/>
      <c r="J62" s="76"/>
      <c r="L62" s="76"/>
      <c r="N62" s="78">
        <f>SUM(D62:M62)</f>
        <v>5672</v>
      </c>
      <c r="O62" s="74"/>
      <c r="P62" s="76">
        <v>6356.1</v>
      </c>
    </row>
    <row r="63" spans="1:16" ht="15" customHeight="1" x14ac:dyDescent="0.3">
      <c r="B63" s="47" t="s">
        <v>135</v>
      </c>
      <c r="D63" s="76">
        <v>178.5</v>
      </c>
      <c r="F63" s="76"/>
      <c r="H63" s="76"/>
      <c r="J63" s="76"/>
      <c r="L63" s="76"/>
      <c r="N63" s="78">
        <f>SUM(D63:M63)</f>
        <v>178.5</v>
      </c>
      <c r="O63" s="74"/>
      <c r="P63" s="76">
        <v>0</v>
      </c>
    </row>
    <row r="64" spans="1:16" ht="15" customHeight="1" thickBot="1" x14ac:dyDescent="0.35">
      <c r="B64" s="47" t="s">
        <v>136</v>
      </c>
      <c r="C64" s="47" t="s">
        <v>137</v>
      </c>
      <c r="D64" s="79"/>
      <c r="F64" s="79"/>
      <c r="H64" s="79"/>
      <c r="J64" s="79"/>
      <c r="L64" s="79"/>
      <c r="N64" s="94">
        <f>SUM(D64:M64)</f>
        <v>0</v>
      </c>
      <c r="O64" s="74"/>
      <c r="P64" s="79"/>
    </row>
    <row r="65" spans="1:16" ht="15" customHeight="1" thickBot="1" x14ac:dyDescent="0.35">
      <c r="B65" s="56" t="s">
        <v>93</v>
      </c>
      <c r="C65" s="98"/>
      <c r="D65" s="84">
        <f>SUM(D62:D64)</f>
        <v>5850.5</v>
      </c>
      <c r="E65" s="95"/>
      <c r="F65" s="84">
        <f>SUM(F62:F64)</f>
        <v>0</v>
      </c>
      <c r="G65" s="95"/>
      <c r="H65" s="84">
        <f>SUM(H62:H64)</f>
        <v>0</v>
      </c>
      <c r="I65" s="95"/>
      <c r="J65" s="84">
        <f>SUM(J62:J64)</f>
        <v>0</v>
      </c>
      <c r="K65" s="95"/>
      <c r="L65" s="84">
        <f>SUM(L62:L64)</f>
        <v>0</v>
      </c>
      <c r="M65" s="95"/>
      <c r="N65" s="84">
        <f>SUM(D65:M65)</f>
        <v>5850.5</v>
      </c>
      <c r="O65" s="74"/>
      <c r="P65" s="84">
        <f>SUM(P62:P64)</f>
        <v>6356.1</v>
      </c>
    </row>
    <row r="66" spans="1:16" ht="4.95" customHeight="1" thickBot="1" x14ac:dyDescent="0.35"/>
    <row r="67" spans="1:16" ht="15" customHeight="1" thickBot="1" x14ac:dyDescent="0.35">
      <c r="A67" s="53" t="s">
        <v>138</v>
      </c>
      <c r="D67" s="84">
        <f>SUM(D65+D60+D58+D52+D44+D42)</f>
        <v>56162.549999999996</v>
      </c>
      <c r="E67" s="66"/>
      <c r="F67" s="84">
        <f>SUM(F65+F60+F58+F52+F44+F42)</f>
        <v>0</v>
      </c>
      <c r="G67" s="66"/>
      <c r="H67" s="84">
        <f>SUM(H65+H60+H58+H52+H44+H42)</f>
        <v>0</v>
      </c>
      <c r="I67" s="66"/>
      <c r="J67" s="84">
        <f>SUM(J65+J60+J58+J52+J44+J42)</f>
        <v>0</v>
      </c>
      <c r="K67" s="66"/>
      <c r="L67" s="84">
        <f>SUM(L65+L60+L58+L52+L44+L42)</f>
        <v>0</v>
      </c>
      <c r="M67" s="66"/>
      <c r="N67" s="84">
        <f>SUM(D67:M67)</f>
        <v>56162.549999999996</v>
      </c>
      <c r="O67" s="74"/>
      <c r="P67" s="84">
        <f>SUM(P65+P60+P58+P52+P44+P42)</f>
        <v>56589.520000000004</v>
      </c>
    </row>
    <row r="68" spans="1:16" ht="4.95" customHeight="1" thickBot="1" x14ac:dyDescent="0.35"/>
    <row r="69" spans="1:16" ht="15" customHeight="1" thickBot="1" x14ac:dyDescent="0.35">
      <c r="A69" s="47" t="s">
        <v>105</v>
      </c>
      <c r="B69" s="47" t="s">
        <v>139</v>
      </c>
      <c r="C69" s="47" t="s">
        <v>140</v>
      </c>
      <c r="D69" s="91">
        <v>0</v>
      </c>
      <c r="F69" s="91">
        <v>0</v>
      </c>
      <c r="H69" s="91">
        <v>0</v>
      </c>
      <c r="J69" s="91">
        <v>0</v>
      </c>
      <c r="L69" s="91">
        <v>0</v>
      </c>
      <c r="N69" s="84">
        <f>SUM(D69:M69)</f>
        <v>0</v>
      </c>
      <c r="O69" s="74"/>
      <c r="P69" s="91">
        <v>800</v>
      </c>
    </row>
    <row r="70" spans="1:16" ht="4.95" customHeight="1" thickBot="1" x14ac:dyDescent="0.35">
      <c r="O70" s="74"/>
    </row>
    <row r="71" spans="1:16" ht="15" customHeight="1" thickBot="1" x14ac:dyDescent="0.35">
      <c r="A71" s="47" t="s">
        <v>35</v>
      </c>
      <c r="B71" s="47" t="s">
        <v>110</v>
      </c>
      <c r="C71" s="47" t="s">
        <v>141</v>
      </c>
      <c r="D71" s="91">
        <v>5168</v>
      </c>
      <c r="F71" s="91">
        <v>0</v>
      </c>
      <c r="H71" s="91">
        <v>0</v>
      </c>
      <c r="J71" s="91">
        <v>0</v>
      </c>
      <c r="L71" s="91">
        <v>0</v>
      </c>
      <c r="N71" s="84">
        <f>SUM(D71:M71)</f>
        <v>5168</v>
      </c>
      <c r="O71" s="74"/>
      <c r="P71" s="91">
        <v>3907.8</v>
      </c>
    </row>
    <row r="72" spans="1:16" ht="4.95" customHeight="1" thickBot="1" x14ac:dyDescent="0.35">
      <c r="B72" s="74"/>
      <c r="C72" s="75"/>
      <c r="O72" s="74"/>
    </row>
    <row r="73" spans="1:16" ht="15" customHeight="1" thickBot="1" x14ac:dyDescent="0.35">
      <c r="A73" s="53" t="s">
        <v>142</v>
      </c>
      <c r="D73" s="84">
        <f>SUM(D71+D69+D67)</f>
        <v>61330.549999999996</v>
      </c>
      <c r="E73" s="66"/>
      <c r="F73" s="84">
        <f>SUM(F71+F69+F67)</f>
        <v>0</v>
      </c>
      <c r="G73" s="66"/>
      <c r="H73" s="84">
        <f>SUM(H71+H69+H67)</f>
        <v>0</v>
      </c>
      <c r="I73" s="66"/>
      <c r="J73" s="84">
        <f>SUM(J71+J69+J67)</f>
        <v>0</v>
      </c>
      <c r="K73" s="66"/>
      <c r="L73" s="84">
        <f>SUM(L71+L69+L67)</f>
        <v>0</v>
      </c>
      <c r="M73" s="66"/>
      <c r="N73" s="84">
        <f>SUM(D73:M73)</f>
        <v>61330.549999999996</v>
      </c>
      <c r="O73" s="74"/>
      <c r="P73" s="84">
        <f>SUM(P71+P69+P67)</f>
        <v>61297.320000000007</v>
      </c>
    </row>
    <row r="74" spans="1:16" ht="15" customHeight="1" x14ac:dyDescent="0.3"/>
    <row r="75" spans="1:16" ht="15" customHeight="1" thickBot="1" x14ac:dyDescent="0.35"/>
    <row r="76" spans="1:16" ht="15" customHeight="1" x14ac:dyDescent="0.3">
      <c r="A76" s="53" t="s">
        <v>143</v>
      </c>
      <c r="B76" s="47" t="s">
        <v>144</v>
      </c>
      <c r="D76" s="99">
        <f>D35-D73</f>
        <v>11514.19000000001</v>
      </c>
      <c r="E76" s="66"/>
      <c r="F76" s="99">
        <f>F35-F73</f>
        <v>0</v>
      </c>
      <c r="G76" s="66"/>
      <c r="H76" s="99">
        <f>H35-H73</f>
        <v>0</v>
      </c>
      <c r="I76" s="66"/>
      <c r="J76" s="99">
        <f>J35-J73</f>
        <v>0</v>
      </c>
      <c r="K76" s="66"/>
      <c r="L76" s="99">
        <f>L35-L73</f>
        <v>0</v>
      </c>
      <c r="M76" s="66"/>
      <c r="N76" s="100">
        <f>SUM(D76:M76)</f>
        <v>11514.19000000001</v>
      </c>
      <c r="O76" s="74"/>
      <c r="P76" s="99">
        <f>P35-P73</f>
        <v>12396.679999999978</v>
      </c>
    </row>
    <row r="77" spans="1:16" ht="15" customHeight="1" x14ac:dyDescent="0.3">
      <c r="A77" s="47" t="s">
        <v>145</v>
      </c>
      <c r="D77" s="101">
        <v>0</v>
      </c>
      <c r="F77" s="101">
        <v>0</v>
      </c>
      <c r="H77" s="101">
        <v>0</v>
      </c>
      <c r="J77" s="101">
        <v>0</v>
      </c>
      <c r="L77" s="101">
        <v>0</v>
      </c>
      <c r="N77" s="102">
        <f>SUM(D77:M77)</f>
        <v>0</v>
      </c>
      <c r="O77" s="74"/>
      <c r="P77" s="101">
        <v>0</v>
      </c>
    </row>
    <row r="78" spans="1:16" ht="15" customHeight="1" thickBot="1" x14ac:dyDescent="0.35">
      <c r="A78" s="47" t="s">
        <v>146</v>
      </c>
      <c r="D78" s="103">
        <v>0</v>
      </c>
      <c r="F78" s="103">
        <v>0</v>
      </c>
      <c r="H78" s="103">
        <v>0</v>
      </c>
      <c r="J78" s="103">
        <v>0</v>
      </c>
      <c r="L78" s="103">
        <v>0</v>
      </c>
      <c r="N78" s="104">
        <f>SUM(D78:M78)</f>
        <v>0</v>
      </c>
      <c r="O78" s="74"/>
      <c r="P78" s="103">
        <v>0</v>
      </c>
    </row>
    <row r="79" spans="1:16" ht="15" customHeight="1" thickBot="1" x14ac:dyDescent="0.35">
      <c r="A79" s="53" t="s">
        <v>147</v>
      </c>
      <c r="B79" s="53"/>
      <c r="C79" s="65"/>
      <c r="D79" s="84">
        <f>SUM(D76:D78)</f>
        <v>11514.19000000001</v>
      </c>
      <c r="E79" s="66"/>
      <c r="F79" s="84">
        <f>SUM(F76:F78)</f>
        <v>0</v>
      </c>
      <c r="G79" s="66"/>
      <c r="H79" s="84">
        <f>SUM(H76:H78)</f>
        <v>0</v>
      </c>
      <c r="I79" s="66"/>
      <c r="J79" s="84">
        <f>SUM(J76:J78)</f>
        <v>0</v>
      </c>
      <c r="K79" s="66"/>
      <c r="L79" s="84">
        <f>SUM(L76:L78)</f>
        <v>0</v>
      </c>
      <c r="M79" s="66"/>
      <c r="N79" s="84">
        <f>SUM(D79:M79)</f>
        <v>11514.19000000001</v>
      </c>
      <c r="P79" s="84">
        <f>SUM(P76:P78)</f>
        <v>12396.679999999978</v>
      </c>
    </row>
    <row r="80" spans="1:16" ht="12" customHeight="1" x14ac:dyDescent="0.3"/>
    <row r="81" spans="1:1" ht="12" customHeight="1" x14ac:dyDescent="0.3"/>
    <row r="83" spans="1:1" x14ac:dyDescent="0.25">
      <c r="A83" s="2" t="s">
        <v>148</v>
      </c>
    </row>
    <row r="84" spans="1:1" ht="12" customHeight="1" x14ac:dyDescent="0.25">
      <c r="A84" s="2" t="s">
        <v>149</v>
      </c>
    </row>
    <row r="85" spans="1:1" ht="14.25" customHeight="1" x14ac:dyDescent="0.3"/>
    <row r="87" spans="1:1" ht="15" customHeight="1" x14ac:dyDescent="0.3"/>
    <row r="89" spans="1:1" ht="14.25" customHeight="1" x14ac:dyDescent="0.3"/>
    <row r="91" spans="1:1" ht="15.7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65835-C249-4D0E-8D44-ACA94131E971}">
  <dimension ref="A1:L98"/>
  <sheetViews>
    <sheetView tabSelected="1" workbookViewId="0">
      <selection activeCell="M10" sqref="M10"/>
    </sheetView>
  </sheetViews>
  <sheetFormatPr defaultRowHeight="14.4" x14ac:dyDescent="0.3"/>
  <cols>
    <col min="1" max="1" width="4.88671875" customWidth="1"/>
    <col min="2" max="2" width="28.5546875" bestFit="1" customWidth="1"/>
    <col min="3" max="3" width="14.6640625" style="124" customWidth="1"/>
    <col min="4" max="4" width="1.6640625" style="124" customWidth="1"/>
    <col min="5" max="5" width="14.6640625" style="124" customWidth="1"/>
    <col min="6" max="6" width="1.6640625" style="124" customWidth="1"/>
    <col min="7" max="7" width="14.6640625" style="124" customWidth="1"/>
    <col min="8" max="8" width="1.6640625" style="124" customWidth="1"/>
    <col min="9" max="9" width="14.6640625" style="124" customWidth="1"/>
    <col min="10" max="10" width="1.6640625" style="124" customWidth="1"/>
    <col min="11" max="11" width="14.6640625" style="124" customWidth="1"/>
  </cols>
  <sheetData>
    <row r="1" spans="1:12" x14ac:dyDescent="0.3">
      <c r="A1" s="2" t="str">
        <f>'[1]OSCR Receipt &amp; Pay''ts Detail p9'!A2</f>
        <v>Milngavie United Free Church of Scotland</v>
      </c>
      <c r="B1" s="4"/>
      <c r="C1" s="105"/>
      <c r="D1" s="105"/>
      <c r="E1" s="105"/>
      <c r="F1" s="105"/>
      <c r="G1" s="105"/>
      <c r="H1" s="105"/>
      <c r="I1" s="105"/>
      <c r="J1" s="105"/>
      <c r="K1" s="106" t="s">
        <v>150</v>
      </c>
    </row>
    <row r="2" spans="1:12" x14ac:dyDescent="0.3">
      <c r="A2" s="2"/>
      <c r="B2" s="4"/>
      <c r="C2" s="105"/>
      <c r="D2" s="105"/>
      <c r="E2" s="105"/>
      <c r="F2" s="105"/>
      <c r="G2" s="105"/>
      <c r="H2" s="105"/>
      <c r="I2" s="105"/>
      <c r="J2" s="105"/>
      <c r="K2" s="106"/>
    </row>
    <row r="3" spans="1:12" ht="12" customHeight="1" x14ac:dyDescent="0.3">
      <c r="A3" s="2" t="s">
        <v>151</v>
      </c>
      <c r="B3" s="2"/>
      <c r="C3" s="107"/>
      <c r="D3" s="107"/>
      <c r="E3" s="107"/>
      <c r="F3" s="107"/>
      <c r="G3" s="107"/>
      <c r="H3" s="107"/>
      <c r="I3" s="107"/>
      <c r="J3" s="107"/>
      <c r="K3" s="107"/>
    </row>
    <row r="4" spans="1:12" ht="15" thickBot="1" x14ac:dyDescent="0.35">
      <c r="A4" s="4"/>
      <c r="B4" s="4"/>
      <c r="C4" s="105"/>
      <c r="D4" s="105"/>
      <c r="E4" s="105"/>
      <c r="F4" s="105"/>
      <c r="G4" s="105"/>
      <c r="H4" s="105"/>
      <c r="I4" s="105"/>
      <c r="J4" s="105"/>
      <c r="K4" s="105"/>
    </row>
    <row r="5" spans="1:12" x14ac:dyDescent="0.3">
      <c r="C5" s="108" t="str">
        <f>'[1]OSCR Receipt &amp; Pay''ts Detail p9'!D6</f>
        <v>General</v>
      </c>
      <c r="D5" s="109"/>
      <c r="E5" s="108" t="str">
        <f>'[1]OSCR Receipt &amp; Pay''ts Detail p9'!F6</f>
        <v>Mission</v>
      </c>
      <c r="F5" s="109"/>
      <c r="G5" s="110" t="str">
        <f>'[1]OSCR Receipt &amp; Pay''ts Detail p9'!H6</f>
        <v>Fabric / Building</v>
      </c>
      <c r="H5" s="109"/>
      <c r="I5" s="108" t="str">
        <f>'[1]OSCR Receipt &amp; Pay''ts Detail p9'!J6</f>
        <v>Youth</v>
      </c>
      <c r="J5" s="109"/>
      <c r="K5" s="108" t="str">
        <f>'[1]OSCR Receipt &amp; Pay''ts Detail p9'!L6</f>
        <v>Manse</v>
      </c>
    </row>
    <row r="6" spans="1:12" x14ac:dyDescent="0.3">
      <c r="A6" s="8"/>
      <c r="B6" s="10"/>
      <c r="C6" s="111" t="str">
        <f>'[1]OSCR Receipt &amp; Pay''ts Detail p9'!D7</f>
        <v>Unrestricted</v>
      </c>
      <c r="D6" s="105"/>
      <c r="E6" s="111" t="str">
        <f>'[1]OSCR Receipt &amp; Pay''ts Detail p9'!F7</f>
        <v>Designated</v>
      </c>
      <c r="F6" s="105"/>
      <c r="G6" s="111" t="str">
        <f>'[1]OSCR Receipt &amp; Pay''ts Detail p9'!H7</f>
        <v>Designated</v>
      </c>
      <c r="H6" s="112"/>
      <c r="I6" s="111" t="str">
        <f>'[1]OSCR Receipt &amp; Pay''ts Detail p9'!J7</f>
        <v>Designated</v>
      </c>
      <c r="J6" s="112"/>
      <c r="K6" s="111" t="str">
        <f>'[1]OSCR Receipt &amp; Pay''ts Detail p9'!L7</f>
        <v>Designated</v>
      </c>
    </row>
    <row r="7" spans="1:12" ht="12.75" customHeight="1" thickBot="1" x14ac:dyDescent="0.35">
      <c r="C7" s="113" t="s">
        <v>19</v>
      </c>
      <c r="D7" s="114"/>
      <c r="E7" s="113" t="s">
        <v>19</v>
      </c>
      <c r="F7" s="114"/>
      <c r="G7" s="113" t="s">
        <v>19</v>
      </c>
      <c r="H7" s="114"/>
      <c r="I7" s="113" t="s">
        <v>19</v>
      </c>
      <c r="J7" s="114"/>
      <c r="K7" s="113" t="s">
        <v>19</v>
      </c>
    </row>
    <row r="8" spans="1:12" ht="12.75" customHeight="1" x14ac:dyDescent="0.3">
      <c r="A8" s="8" t="s">
        <v>152</v>
      </c>
      <c r="B8" s="115" t="s">
        <v>153</v>
      </c>
      <c r="C8" s="114"/>
      <c r="D8" s="114"/>
      <c r="E8" s="114"/>
      <c r="F8" s="114"/>
      <c r="G8" s="114"/>
      <c r="H8" s="114"/>
      <c r="I8" s="114"/>
      <c r="J8" s="114"/>
      <c r="K8" s="114"/>
    </row>
    <row r="9" spans="1:12" ht="12.75" customHeight="1" x14ac:dyDescent="0.3">
      <c r="A9" s="21">
        <v>9.1</v>
      </c>
      <c r="B9" s="10" t="s">
        <v>154</v>
      </c>
      <c r="C9" s="116"/>
      <c r="D9" s="117"/>
      <c r="E9" s="116"/>
      <c r="F9" s="117"/>
      <c r="G9" s="116"/>
      <c r="H9" s="117"/>
      <c r="I9" s="116"/>
      <c r="J9" s="117"/>
      <c r="K9" s="116"/>
    </row>
    <row r="10" spans="1:12" ht="12.75" customHeight="1" x14ac:dyDescent="0.3">
      <c r="A10" s="21"/>
      <c r="B10" s="10" t="s">
        <v>155</v>
      </c>
      <c r="C10" s="118">
        <v>61</v>
      </c>
      <c r="D10" s="117"/>
      <c r="E10" s="118"/>
      <c r="F10" s="117"/>
      <c r="G10" s="118"/>
      <c r="H10" s="117"/>
      <c r="I10" s="118"/>
      <c r="J10" s="117"/>
      <c r="K10" s="118"/>
      <c r="L10" s="45"/>
    </row>
    <row r="11" spans="1:12" ht="12.75" customHeight="1" thickBot="1" x14ac:dyDescent="0.35">
      <c r="A11" s="21"/>
      <c r="B11" s="10"/>
      <c r="C11" s="118"/>
      <c r="D11" s="117"/>
      <c r="E11" s="118"/>
      <c r="F11" s="117"/>
      <c r="G11" s="118"/>
      <c r="H11" s="117"/>
      <c r="I11" s="118"/>
      <c r="J11" s="117"/>
      <c r="K11" s="118"/>
      <c r="L11" s="45"/>
    </row>
    <row r="12" spans="1:12" ht="12.75" customHeight="1" thickBot="1" x14ac:dyDescent="0.35">
      <c r="A12" s="21"/>
      <c r="B12" s="10"/>
      <c r="C12" s="119">
        <f>SUM(C9:C11)</f>
        <v>61</v>
      </c>
      <c r="D12" s="120"/>
      <c r="E12" s="119">
        <f>SUM(E9:E11)</f>
        <v>0</v>
      </c>
      <c r="F12" s="120"/>
      <c r="G12" s="119">
        <f>SUM(G9:G11)</f>
        <v>0</v>
      </c>
      <c r="H12" s="120"/>
      <c r="I12" s="119">
        <f>SUM(I9:I11)</f>
        <v>0</v>
      </c>
      <c r="J12" s="120"/>
      <c r="K12" s="119">
        <f>SUM(K9:K11)</f>
        <v>0</v>
      </c>
    </row>
    <row r="13" spans="1:12" ht="12.75" customHeight="1" x14ac:dyDescent="0.3">
      <c r="A13" s="21"/>
      <c r="B13" s="10"/>
      <c r="C13" s="120"/>
      <c r="D13" s="120"/>
      <c r="E13" s="120"/>
      <c r="F13" s="120"/>
      <c r="G13" s="120"/>
      <c r="H13" s="120"/>
      <c r="I13" s="120"/>
      <c r="J13" s="120"/>
      <c r="K13" s="120"/>
    </row>
    <row r="14" spans="1:12" x14ac:dyDescent="0.3">
      <c r="A14" s="21">
        <v>9.1999999999999993</v>
      </c>
      <c r="B14" s="10" t="s">
        <v>156</v>
      </c>
      <c r="C14" s="116"/>
      <c r="D14" s="117"/>
      <c r="E14" s="116"/>
      <c r="F14" s="117"/>
      <c r="G14" s="116"/>
      <c r="H14" s="117"/>
      <c r="I14" s="116"/>
      <c r="J14" s="117"/>
      <c r="K14" s="116"/>
    </row>
    <row r="15" spans="1:12" x14ac:dyDescent="0.3">
      <c r="A15" s="21"/>
      <c r="B15" s="10" t="s">
        <v>21</v>
      </c>
      <c r="C15" s="118">
        <v>1365</v>
      </c>
      <c r="D15" s="117"/>
      <c r="E15" s="118"/>
      <c r="F15" s="117"/>
      <c r="G15" s="118"/>
      <c r="H15" s="117"/>
      <c r="I15" s="118"/>
      <c r="J15" s="117"/>
      <c r="K15" s="118"/>
      <c r="L15" s="45"/>
    </row>
    <row r="16" spans="1:12" ht="13.5" customHeight="1" thickBot="1" x14ac:dyDescent="0.35">
      <c r="A16" s="21"/>
      <c r="B16" s="10"/>
      <c r="C16" s="118"/>
      <c r="D16" s="117"/>
      <c r="E16" s="118"/>
      <c r="F16" s="117"/>
      <c r="G16" s="118"/>
      <c r="H16" s="117"/>
      <c r="I16" s="118"/>
      <c r="J16" s="117"/>
      <c r="K16" s="118"/>
      <c r="L16" s="45"/>
    </row>
    <row r="17" spans="1:12" ht="12" customHeight="1" thickBot="1" x14ac:dyDescent="0.35">
      <c r="A17" s="21"/>
      <c r="B17" s="10"/>
      <c r="C17" s="119">
        <f>SUM(C14:C16)</f>
        <v>1365</v>
      </c>
      <c r="D17" s="120"/>
      <c r="E17" s="119">
        <f>SUM(E14:E16)</f>
        <v>0</v>
      </c>
      <c r="F17" s="120"/>
      <c r="G17" s="119">
        <f>SUM(G14:G16)</f>
        <v>0</v>
      </c>
      <c r="H17" s="120"/>
      <c r="I17" s="119">
        <f>SUM(I14:I16)</f>
        <v>0</v>
      </c>
      <c r="J17" s="120"/>
      <c r="K17" s="119">
        <f>SUM(K14:K16)</f>
        <v>0</v>
      </c>
    </row>
    <row r="18" spans="1:12" ht="12" customHeight="1" x14ac:dyDescent="0.3">
      <c r="A18" s="21"/>
      <c r="B18" s="10"/>
      <c r="C18" s="120"/>
      <c r="D18" s="120"/>
      <c r="E18" s="120"/>
      <c r="F18" s="120"/>
      <c r="G18" s="120"/>
      <c r="H18" s="120"/>
      <c r="I18" s="120"/>
      <c r="J18" s="120"/>
      <c r="K18" s="120"/>
    </row>
    <row r="19" spans="1:12" x14ac:dyDescent="0.3">
      <c r="A19" s="21">
        <v>9.3000000000000007</v>
      </c>
      <c r="B19" s="10" t="s">
        <v>157</v>
      </c>
      <c r="C19" s="121"/>
      <c r="D19" s="114"/>
      <c r="E19" s="121"/>
      <c r="F19" s="114"/>
      <c r="G19" s="121"/>
      <c r="H19" s="114"/>
      <c r="I19" s="121"/>
      <c r="J19" s="114"/>
      <c r="K19" s="121"/>
    </row>
    <row r="20" spans="1:12" x14ac:dyDescent="0.3">
      <c r="A20" s="21"/>
      <c r="B20" s="10" t="s">
        <v>158</v>
      </c>
      <c r="C20" s="122">
        <v>5514.9</v>
      </c>
      <c r="D20" s="114"/>
      <c r="E20" s="122"/>
      <c r="F20" s="114"/>
      <c r="G20" s="122"/>
      <c r="H20" s="114"/>
      <c r="I20" s="122"/>
      <c r="J20" s="114"/>
      <c r="K20" s="122"/>
      <c r="L20" s="45"/>
    </row>
    <row r="21" spans="1:12" x14ac:dyDescent="0.3">
      <c r="A21" s="21"/>
      <c r="B21" s="10" t="s">
        <v>159</v>
      </c>
      <c r="C21" s="122">
        <v>151.46</v>
      </c>
      <c r="D21" s="114"/>
      <c r="E21" s="122"/>
      <c r="F21" s="114"/>
      <c r="G21" s="122"/>
      <c r="H21" s="114"/>
      <c r="I21" s="122"/>
      <c r="J21" s="114"/>
      <c r="K21" s="122"/>
      <c r="L21" s="45"/>
    </row>
    <row r="22" spans="1:12" x14ac:dyDescent="0.3">
      <c r="A22" s="21"/>
      <c r="B22" s="10" t="s">
        <v>160</v>
      </c>
      <c r="C22" s="122">
        <v>137.31</v>
      </c>
      <c r="D22" s="114"/>
      <c r="E22" s="122"/>
      <c r="F22" s="114"/>
      <c r="G22" s="122"/>
      <c r="H22" s="114"/>
      <c r="I22" s="122"/>
      <c r="J22" s="114"/>
      <c r="K22" s="122"/>
      <c r="L22" s="45"/>
    </row>
    <row r="23" spans="1:12" ht="15" thickBot="1" x14ac:dyDescent="0.35">
      <c r="A23" s="21"/>
      <c r="B23" s="10" t="s">
        <v>161</v>
      </c>
      <c r="C23" s="122">
        <v>575.15</v>
      </c>
      <c r="D23" s="114"/>
      <c r="E23" s="122"/>
      <c r="F23" s="114"/>
      <c r="G23" s="122"/>
      <c r="H23" s="114"/>
      <c r="I23" s="122"/>
      <c r="J23" s="114"/>
      <c r="K23" s="122"/>
      <c r="L23" s="45"/>
    </row>
    <row r="24" spans="1:12" ht="15" thickBot="1" x14ac:dyDescent="0.35">
      <c r="A24" s="21"/>
      <c r="B24" s="10"/>
      <c r="C24" s="119">
        <f>SUM(C19:C23)</f>
        <v>6378.82</v>
      </c>
      <c r="D24" s="120"/>
      <c r="E24" s="119">
        <f>SUM(E19:E23)</f>
        <v>0</v>
      </c>
      <c r="F24" s="120"/>
      <c r="G24" s="119">
        <f>SUM(G19:G23)</f>
        <v>0</v>
      </c>
      <c r="H24" s="120"/>
      <c r="I24" s="119">
        <f>SUM(I19:I23)</f>
        <v>0</v>
      </c>
      <c r="J24" s="120"/>
      <c r="K24" s="119">
        <f>SUM(K19:K23)</f>
        <v>0</v>
      </c>
    </row>
    <row r="25" spans="1:12" x14ac:dyDescent="0.3">
      <c r="A25" s="21"/>
      <c r="B25" s="10"/>
      <c r="C25" s="117"/>
      <c r="D25" s="117"/>
      <c r="E25" s="117"/>
      <c r="F25" s="117"/>
      <c r="G25" s="117"/>
      <c r="H25" s="117"/>
      <c r="I25" s="117"/>
      <c r="J25" s="117"/>
      <c r="K25" s="117"/>
    </row>
    <row r="26" spans="1:12" x14ac:dyDescent="0.3">
      <c r="A26" s="21">
        <v>9.4</v>
      </c>
      <c r="B26" s="10" t="s">
        <v>162</v>
      </c>
      <c r="C26" s="121"/>
      <c r="D26" s="114"/>
      <c r="E26" s="121"/>
      <c r="F26" s="114"/>
      <c r="G26" s="121"/>
      <c r="H26" s="114"/>
      <c r="I26" s="121"/>
      <c r="J26" s="114"/>
      <c r="K26" s="121"/>
    </row>
    <row r="27" spans="1:12" x14ac:dyDescent="0.3">
      <c r="A27" s="21"/>
      <c r="B27" s="10"/>
      <c r="C27" s="122"/>
      <c r="D27" s="114"/>
      <c r="E27" s="122"/>
      <c r="F27" s="114"/>
      <c r="G27" s="122"/>
      <c r="H27" s="114"/>
      <c r="I27" s="122"/>
      <c r="J27" s="114"/>
      <c r="K27" s="122"/>
      <c r="L27" s="45"/>
    </row>
    <row r="28" spans="1:12" ht="15" thickBot="1" x14ac:dyDescent="0.35">
      <c r="A28" s="21"/>
      <c r="B28" s="10"/>
      <c r="C28" s="122"/>
      <c r="D28" s="114"/>
      <c r="E28" s="122"/>
      <c r="F28" s="114"/>
      <c r="G28" s="122"/>
      <c r="H28" s="114"/>
      <c r="I28" s="122"/>
      <c r="J28" s="114"/>
      <c r="K28" s="122"/>
      <c r="L28" s="45"/>
    </row>
    <row r="29" spans="1:12" ht="15" thickBot="1" x14ac:dyDescent="0.35">
      <c r="A29" s="10"/>
      <c r="B29" s="10"/>
      <c r="C29" s="119">
        <f>SUM(C26:C28)</f>
        <v>0</v>
      </c>
      <c r="D29" s="120"/>
      <c r="E29" s="119">
        <f>SUM(E26:E28)</f>
        <v>0</v>
      </c>
      <c r="F29" s="120"/>
      <c r="G29" s="119">
        <f>SUM(G26:G28)</f>
        <v>0</v>
      </c>
      <c r="H29" s="120"/>
      <c r="I29" s="119">
        <f>SUM(I26:I28)</f>
        <v>0</v>
      </c>
      <c r="J29" s="120"/>
      <c r="K29" s="119">
        <f>SUM(K26:K28)</f>
        <v>0</v>
      </c>
    </row>
    <row r="30" spans="1:12" x14ac:dyDescent="0.3">
      <c r="A30" s="10"/>
      <c r="B30" s="10"/>
      <c r="C30" s="117"/>
      <c r="D30" s="117"/>
      <c r="E30" s="117"/>
      <c r="F30" s="117"/>
      <c r="G30" s="117"/>
      <c r="H30" s="117"/>
      <c r="I30" s="117"/>
      <c r="J30" s="117"/>
      <c r="K30" s="117"/>
    </row>
    <row r="31" spans="1:12" x14ac:dyDescent="0.3">
      <c r="A31" s="21">
        <v>9.5</v>
      </c>
      <c r="B31" s="10" t="s">
        <v>163</v>
      </c>
      <c r="C31" s="116"/>
      <c r="D31" s="117"/>
      <c r="E31" s="116"/>
      <c r="F31" s="117"/>
      <c r="G31" s="116"/>
      <c r="H31" s="117"/>
      <c r="I31" s="116"/>
      <c r="J31" s="117"/>
      <c r="K31" s="116"/>
    </row>
    <row r="32" spans="1:12" x14ac:dyDescent="0.3">
      <c r="A32" s="21"/>
      <c r="B32" s="10" t="s">
        <v>164</v>
      </c>
      <c r="C32" s="118">
        <v>20</v>
      </c>
      <c r="D32" s="117"/>
      <c r="E32" s="118"/>
      <c r="F32" s="117"/>
      <c r="G32" s="118"/>
      <c r="H32" s="117"/>
      <c r="I32" s="118"/>
      <c r="J32" s="117"/>
      <c r="K32" s="118"/>
      <c r="L32" s="45"/>
    </row>
    <row r="33" spans="1:12" x14ac:dyDescent="0.3">
      <c r="A33" s="21"/>
      <c r="B33" s="10" t="s">
        <v>165</v>
      </c>
      <c r="C33" s="118">
        <v>303.39999999999998</v>
      </c>
      <c r="D33" s="117"/>
      <c r="E33" s="118"/>
      <c r="F33" s="117"/>
      <c r="G33" s="118"/>
      <c r="H33" s="117"/>
      <c r="I33" s="118"/>
      <c r="J33" s="117"/>
      <c r="K33" s="118"/>
      <c r="L33" s="45"/>
    </row>
    <row r="34" spans="1:12" x14ac:dyDescent="0.3">
      <c r="A34" s="21"/>
      <c r="B34" s="10" t="s">
        <v>166</v>
      </c>
      <c r="C34" s="118">
        <v>1733.81</v>
      </c>
      <c r="D34" s="117"/>
      <c r="E34" s="118"/>
      <c r="F34" s="117"/>
      <c r="G34" s="118"/>
      <c r="H34" s="117"/>
      <c r="I34" s="118"/>
      <c r="J34" s="117"/>
      <c r="K34" s="118"/>
      <c r="L34" s="45"/>
    </row>
    <row r="35" spans="1:12" x14ac:dyDescent="0.3">
      <c r="A35" s="21"/>
      <c r="B35" s="10" t="s">
        <v>167</v>
      </c>
      <c r="C35" s="118">
        <v>267.5</v>
      </c>
      <c r="D35" s="117"/>
      <c r="E35" s="118"/>
      <c r="F35" s="117"/>
      <c r="G35" s="118"/>
      <c r="H35" s="117"/>
      <c r="I35" s="118"/>
      <c r="J35" s="117"/>
      <c r="K35" s="118"/>
      <c r="L35" s="45"/>
    </row>
    <row r="36" spans="1:12" x14ac:dyDescent="0.3">
      <c r="A36" s="21"/>
      <c r="B36" s="10" t="s">
        <v>168</v>
      </c>
      <c r="C36" s="118">
        <v>596</v>
      </c>
      <c r="D36" s="117"/>
      <c r="E36" s="118"/>
      <c r="F36" s="117"/>
      <c r="G36" s="118"/>
      <c r="H36" s="117"/>
      <c r="I36" s="118"/>
      <c r="J36" s="117"/>
      <c r="K36" s="118"/>
      <c r="L36" s="45"/>
    </row>
    <row r="37" spans="1:12" ht="15" thickBot="1" x14ac:dyDescent="0.35">
      <c r="A37" s="21"/>
      <c r="B37" s="10" t="s">
        <v>169</v>
      </c>
      <c r="C37" s="118">
        <v>255</v>
      </c>
      <c r="D37" s="117"/>
      <c r="E37" s="118"/>
      <c r="F37" s="117"/>
      <c r="G37" s="118"/>
      <c r="H37" s="117"/>
      <c r="I37" s="118"/>
      <c r="J37" s="117"/>
      <c r="K37" s="118"/>
      <c r="L37" s="45"/>
    </row>
    <row r="38" spans="1:12" ht="15" thickBot="1" x14ac:dyDescent="0.35">
      <c r="A38" s="21"/>
      <c r="B38" s="10"/>
      <c r="C38" s="119">
        <f>SUM(C31:C37)</f>
        <v>3175.71</v>
      </c>
      <c r="D38" s="120"/>
      <c r="E38" s="119">
        <f>SUM(E31:E34)</f>
        <v>0</v>
      </c>
      <c r="F38" s="120"/>
      <c r="G38" s="119">
        <f>SUM(G31:G34)</f>
        <v>0</v>
      </c>
      <c r="H38" s="120"/>
      <c r="I38" s="119">
        <f>SUM(I31:I34)</f>
        <v>0</v>
      </c>
      <c r="J38" s="120"/>
      <c r="K38" s="119">
        <f>SUM(K31:K34)</f>
        <v>0</v>
      </c>
    </row>
    <row r="39" spans="1:12" x14ac:dyDescent="0.3">
      <c r="A39" s="8"/>
      <c r="B39" s="10"/>
      <c r="C39" s="117"/>
      <c r="D39" s="117"/>
      <c r="E39" s="117"/>
      <c r="F39" s="117"/>
      <c r="G39" s="117"/>
      <c r="H39" s="117"/>
      <c r="I39" s="117"/>
      <c r="J39" s="117"/>
      <c r="K39" s="117"/>
    </row>
    <row r="40" spans="1:12" x14ac:dyDescent="0.3">
      <c r="A40" s="8" t="s">
        <v>152</v>
      </c>
      <c r="B40" s="115" t="s">
        <v>170</v>
      </c>
      <c r="C40" s="114"/>
      <c r="D40" s="114"/>
      <c r="E40" s="114"/>
      <c r="F40" s="114"/>
      <c r="G40" s="114"/>
      <c r="H40" s="114"/>
      <c r="I40" s="114"/>
      <c r="J40" s="114"/>
      <c r="K40" s="114"/>
    </row>
    <row r="41" spans="1:12" x14ac:dyDescent="0.3">
      <c r="A41" s="21">
        <v>9.6</v>
      </c>
      <c r="B41" s="10" t="s">
        <v>171</v>
      </c>
      <c r="C41" s="123"/>
      <c r="E41" s="123"/>
      <c r="G41" s="123"/>
      <c r="I41" s="123"/>
      <c r="K41" s="123"/>
    </row>
    <row r="42" spans="1:12" x14ac:dyDescent="0.3">
      <c r="A42" s="21"/>
      <c r="B42" s="10" t="s">
        <v>172</v>
      </c>
      <c r="C42" s="125">
        <v>422.1</v>
      </c>
      <c r="D42" s="120"/>
      <c r="E42" s="125"/>
      <c r="F42" s="120"/>
      <c r="G42" s="125"/>
      <c r="H42" s="120"/>
      <c r="I42" s="125"/>
      <c r="J42" s="120"/>
      <c r="K42" s="125"/>
      <c r="L42" s="45"/>
    </row>
    <row r="43" spans="1:12" ht="15" thickBot="1" x14ac:dyDescent="0.35">
      <c r="A43" s="21"/>
      <c r="B43" s="10"/>
      <c r="C43" s="125"/>
      <c r="D43" s="120"/>
      <c r="E43" s="125"/>
      <c r="F43" s="120"/>
      <c r="G43" s="125"/>
      <c r="H43" s="120"/>
      <c r="I43" s="125"/>
      <c r="J43" s="120"/>
      <c r="K43" s="125"/>
      <c r="L43" s="45"/>
    </row>
    <row r="44" spans="1:12" ht="15" thickBot="1" x14ac:dyDescent="0.35">
      <c r="A44" s="21"/>
      <c r="B44" s="10"/>
      <c r="C44" s="119">
        <f>SUM(C41:C43)</f>
        <v>422.1</v>
      </c>
      <c r="D44" s="120"/>
      <c r="E44" s="119">
        <f>SUM(E41:E43)</f>
        <v>0</v>
      </c>
      <c r="F44" s="120"/>
      <c r="G44" s="119">
        <f>SUM(G41:G43)</f>
        <v>0</v>
      </c>
      <c r="H44" s="120"/>
      <c r="I44" s="119">
        <f>SUM(I41:I43)</f>
        <v>0</v>
      </c>
      <c r="J44" s="120"/>
      <c r="K44" s="119">
        <f>SUM(K41:K43)</f>
        <v>0</v>
      </c>
    </row>
    <row r="45" spans="1:12" x14ac:dyDescent="0.3">
      <c r="A45" s="4"/>
      <c r="B45" s="4"/>
      <c r="C45" s="105"/>
      <c r="D45" s="105"/>
      <c r="E45" s="105"/>
      <c r="F45" s="105"/>
      <c r="G45" s="105"/>
      <c r="H45" s="105"/>
      <c r="I45" s="105"/>
      <c r="J45" s="105"/>
      <c r="K45" s="105"/>
    </row>
    <row r="46" spans="1:12" x14ac:dyDescent="0.3">
      <c r="A46" s="21">
        <v>9.6999999999999993</v>
      </c>
      <c r="B46" s="10" t="s">
        <v>128</v>
      </c>
      <c r="C46" s="123"/>
      <c r="E46" s="123"/>
      <c r="G46" s="123"/>
      <c r="I46" s="123"/>
      <c r="K46" s="123"/>
    </row>
    <row r="47" spans="1:12" x14ac:dyDescent="0.3">
      <c r="A47" s="21"/>
      <c r="B47" s="10" t="s">
        <v>173</v>
      </c>
      <c r="C47" s="125">
        <v>264</v>
      </c>
      <c r="D47" s="120"/>
      <c r="E47" s="125"/>
      <c r="F47" s="120"/>
      <c r="G47" s="125"/>
      <c r="H47" s="120"/>
      <c r="I47" s="125"/>
      <c r="J47" s="120"/>
      <c r="K47" s="125"/>
      <c r="L47" s="45"/>
    </row>
    <row r="48" spans="1:12" x14ac:dyDescent="0.3">
      <c r="A48" s="21"/>
      <c r="B48" s="10" t="s">
        <v>174</v>
      </c>
      <c r="C48" s="125">
        <v>284.93</v>
      </c>
      <c r="D48" s="120"/>
      <c r="E48" s="125"/>
      <c r="F48" s="120"/>
      <c r="G48" s="125"/>
      <c r="H48" s="120"/>
      <c r="I48" s="125"/>
      <c r="J48" s="120"/>
      <c r="K48" s="125"/>
      <c r="L48" s="45"/>
    </row>
    <row r="49" spans="1:12" ht="15" thickBot="1" x14ac:dyDescent="0.35">
      <c r="A49" s="21"/>
      <c r="B49" s="10" t="s">
        <v>175</v>
      </c>
      <c r="C49" s="125">
        <v>144</v>
      </c>
      <c r="D49" s="120"/>
      <c r="E49" s="125"/>
      <c r="F49" s="120"/>
      <c r="G49" s="125"/>
      <c r="H49" s="120"/>
      <c r="I49" s="125"/>
      <c r="J49" s="120"/>
      <c r="K49" s="125"/>
      <c r="L49" s="45"/>
    </row>
    <row r="50" spans="1:12" ht="15" thickBot="1" x14ac:dyDescent="0.35">
      <c r="A50" s="21"/>
      <c r="B50" s="10"/>
      <c r="C50" s="119">
        <f>SUM(C46:C49)</f>
        <v>692.93000000000006</v>
      </c>
      <c r="D50" s="120"/>
      <c r="E50" s="119">
        <f>SUM(E46:E49)</f>
        <v>0</v>
      </c>
      <c r="F50" s="120"/>
      <c r="G50" s="119">
        <f>SUM(G46:G49)</f>
        <v>0</v>
      </c>
      <c r="H50" s="120"/>
      <c r="I50" s="119">
        <f>SUM(I46:I49)</f>
        <v>0</v>
      </c>
      <c r="J50" s="120"/>
      <c r="K50" s="119">
        <f>SUM(K46:K49)</f>
        <v>0</v>
      </c>
    </row>
    <row r="51" spans="1:12" x14ac:dyDescent="0.3">
      <c r="A51" s="4"/>
      <c r="B51" s="4"/>
    </row>
    <row r="52" spans="1:12" x14ac:dyDescent="0.3">
      <c r="A52" s="21">
        <v>9.8000000000000007</v>
      </c>
      <c r="B52" s="10" t="s">
        <v>100</v>
      </c>
      <c r="C52" s="123"/>
      <c r="E52" s="123"/>
      <c r="G52" s="123"/>
      <c r="I52" s="123"/>
      <c r="K52" s="123"/>
    </row>
    <row r="53" spans="1:12" x14ac:dyDescent="0.3">
      <c r="A53" s="21"/>
      <c r="B53" s="10" t="s">
        <v>158</v>
      </c>
      <c r="C53" s="125">
        <v>5514.9</v>
      </c>
      <c r="D53" s="120"/>
      <c r="E53" s="125"/>
      <c r="F53" s="120"/>
      <c r="G53" s="125"/>
      <c r="H53" s="120"/>
      <c r="I53" s="125"/>
      <c r="J53" s="120"/>
      <c r="K53" s="125"/>
      <c r="L53" s="45"/>
    </row>
    <row r="54" spans="1:12" x14ac:dyDescent="0.3">
      <c r="A54" s="21"/>
      <c r="B54" s="10" t="s">
        <v>176</v>
      </c>
      <c r="C54" s="125">
        <v>25</v>
      </c>
      <c r="D54" s="120"/>
      <c r="E54" s="125"/>
      <c r="F54" s="120"/>
      <c r="G54" s="125"/>
      <c r="H54" s="120"/>
      <c r="I54" s="125"/>
      <c r="J54" s="120"/>
      <c r="K54" s="125"/>
      <c r="L54" s="45"/>
    </row>
    <row r="55" spans="1:12" x14ac:dyDescent="0.3">
      <c r="A55" s="21"/>
      <c r="B55" s="10" t="s">
        <v>177</v>
      </c>
      <c r="C55" s="125">
        <v>47.1</v>
      </c>
      <c r="D55" s="120"/>
      <c r="E55" s="125"/>
      <c r="F55" s="120"/>
      <c r="G55" s="125"/>
      <c r="H55" s="120"/>
      <c r="I55" s="125"/>
      <c r="J55" s="120"/>
      <c r="K55" s="125"/>
      <c r="L55" s="45"/>
    </row>
    <row r="56" spans="1:12" x14ac:dyDescent="0.3">
      <c r="A56" s="21"/>
      <c r="B56" s="10" t="s">
        <v>178</v>
      </c>
      <c r="C56" s="125">
        <v>150</v>
      </c>
      <c r="D56" s="120"/>
      <c r="E56" s="125"/>
      <c r="F56" s="120"/>
      <c r="G56" s="125"/>
      <c r="H56" s="120"/>
      <c r="I56" s="125"/>
      <c r="J56" s="120"/>
      <c r="K56" s="125"/>
      <c r="L56" s="45"/>
    </row>
    <row r="57" spans="1:12" x14ac:dyDescent="0.3">
      <c r="A57" s="21"/>
      <c r="B57" s="10" t="s">
        <v>179</v>
      </c>
      <c r="C57" s="125">
        <v>300</v>
      </c>
      <c r="D57" s="120"/>
      <c r="E57" s="125"/>
      <c r="F57" s="120"/>
      <c r="G57" s="125"/>
      <c r="H57" s="120"/>
      <c r="I57" s="125"/>
      <c r="J57" s="120"/>
      <c r="K57" s="125"/>
      <c r="L57" s="45"/>
    </row>
    <row r="58" spans="1:12" x14ac:dyDescent="0.3">
      <c r="A58" s="21"/>
      <c r="B58" s="10" t="s">
        <v>180</v>
      </c>
      <c r="C58" s="125">
        <v>30</v>
      </c>
      <c r="D58" s="120"/>
      <c r="E58" s="125"/>
      <c r="F58" s="120"/>
      <c r="G58" s="125"/>
      <c r="H58" s="120"/>
      <c r="I58" s="125"/>
      <c r="J58" s="120"/>
      <c r="K58" s="125"/>
      <c r="L58" s="45"/>
    </row>
    <row r="59" spans="1:12" x14ac:dyDescent="0.3">
      <c r="A59" s="21"/>
      <c r="B59" s="10" t="s">
        <v>181</v>
      </c>
      <c r="C59" s="125">
        <v>220.8</v>
      </c>
      <c r="D59" s="120"/>
      <c r="E59" s="125"/>
      <c r="F59" s="120"/>
      <c r="G59" s="125"/>
      <c r="H59" s="120"/>
      <c r="I59" s="125"/>
      <c r="J59" s="120"/>
      <c r="K59" s="125"/>
      <c r="L59" s="45"/>
    </row>
    <row r="60" spans="1:12" x14ac:dyDescent="0.3">
      <c r="A60" s="21"/>
      <c r="B60" s="10" t="s">
        <v>182</v>
      </c>
      <c r="C60" s="125">
        <v>60.86</v>
      </c>
      <c r="D60" s="120"/>
      <c r="E60" s="125"/>
      <c r="F60" s="120"/>
      <c r="G60" s="125"/>
      <c r="H60" s="120"/>
      <c r="I60" s="125"/>
      <c r="J60" s="120"/>
      <c r="K60" s="125"/>
      <c r="L60" s="45"/>
    </row>
    <row r="61" spans="1:12" ht="15" thickBot="1" x14ac:dyDescent="0.35">
      <c r="A61" s="21"/>
      <c r="B61" s="10" t="s">
        <v>183</v>
      </c>
      <c r="C61" s="125">
        <v>59</v>
      </c>
      <c r="D61" s="120"/>
      <c r="E61" s="125"/>
      <c r="F61" s="120"/>
      <c r="G61" s="125"/>
      <c r="H61" s="120"/>
      <c r="I61" s="125"/>
      <c r="J61" s="120"/>
      <c r="K61" s="125"/>
      <c r="L61" s="45"/>
    </row>
    <row r="62" spans="1:12" ht="15" thickBot="1" x14ac:dyDescent="0.35">
      <c r="A62" s="21"/>
      <c r="B62" s="10"/>
      <c r="C62" s="119">
        <f>SUM(C52:C61)</f>
        <v>6407.66</v>
      </c>
      <c r="D62" s="120"/>
      <c r="E62" s="119">
        <f>SUM(E52:E61)</f>
        <v>0</v>
      </c>
      <c r="F62" s="120"/>
      <c r="G62" s="119">
        <f>SUM(G52:G61)</f>
        <v>0</v>
      </c>
      <c r="H62" s="120"/>
      <c r="I62" s="119">
        <f>SUM(I52:I61)</f>
        <v>0</v>
      </c>
      <c r="J62" s="120"/>
      <c r="K62" s="119">
        <f>SUM(K52:K61)</f>
        <v>0</v>
      </c>
    </row>
    <row r="63" spans="1:12" x14ac:dyDescent="0.3">
      <c r="A63" s="4"/>
      <c r="B63" s="4"/>
    </row>
    <row r="64" spans="1:12" x14ac:dyDescent="0.3">
      <c r="A64" s="21">
        <v>9.9</v>
      </c>
      <c r="B64" s="10" t="s">
        <v>136</v>
      </c>
      <c r="C64" s="123"/>
      <c r="E64" s="123"/>
      <c r="G64" s="123"/>
      <c r="I64" s="123"/>
      <c r="K64" s="123"/>
    </row>
    <row r="65" spans="1:12" x14ac:dyDescent="0.3">
      <c r="A65" s="21"/>
      <c r="B65" s="10"/>
      <c r="C65" s="125"/>
      <c r="D65" s="120"/>
      <c r="E65" s="125"/>
      <c r="F65" s="120"/>
      <c r="G65" s="125"/>
      <c r="H65" s="120"/>
      <c r="I65" s="125"/>
      <c r="J65" s="120"/>
      <c r="K65" s="125"/>
      <c r="L65" s="45"/>
    </row>
    <row r="66" spans="1:12" ht="15" thickBot="1" x14ac:dyDescent="0.35">
      <c r="A66" s="21"/>
      <c r="B66" s="10"/>
      <c r="C66" s="125"/>
      <c r="D66" s="120"/>
      <c r="E66" s="125"/>
      <c r="F66" s="120"/>
      <c r="G66" s="125"/>
      <c r="H66" s="120"/>
      <c r="I66" s="125"/>
      <c r="J66" s="120"/>
      <c r="K66" s="125"/>
      <c r="L66" s="45"/>
    </row>
    <row r="67" spans="1:12" ht="15" thickBot="1" x14ac:dyDescent="0.35">
      <c r="A67" s="21"/>
      <c r="B67" s="10"/>
      <c r="C67" s="119">
        <f>SUM(C64:C66)</f>
        <v>0</v>
      </c>
      <c r="D67" s="120"/>
      <c r="E67" s="119">
        <f>SUM(E64:E66)</f>
        <v>0</v>
      </c>
      <c r="F67" s="120"/>
      <c r="G67" s="119">
        <f>SUM(G64:G66)</f>
        <v>0</v>
      </c>
      <c r="H67" s="120"/>
      <c r="I67" s="119">
        <f>SUM(I64:I66)</f>
        <v>0</v>
      </c>
      <c r="J67" s="120"/>
      <c r="K67" s="119">
        <f>SUM(K64:K66)</f>
        <v>0</v>
      </c>
    </row>
    <row r="68" spans="1:12" x14ac:dyDescent="0.3">
      <c r="A68" s="4"/>
      <c r="B68" s="4"/>
    </row>
    <row r="69" spans="1:12" x14ac:dyDescent="0.3">
      <c r="A69" s="126">
        <v>9.1</v>
      </c>
      <c r="B69" s="10" t="s">
        <v>184</v>
      </c>
      <c r="C69" s="123"/>
      <c r="E69" s="123"/>
      <c r="G69" s="123"/>
      <c r="I69" s="123"/>
      <c r="K69" s="123"/>
    </row>
    <row r="70" spans="1:12" x14ac:dyDescent="0.3">
      <c r="A70" s="21"/>
      <c r="B70" s="10"/>
      <c r="C70" s="125"/>
      <c r="D70" s="120"/>
      <c r="E70" s="125"/>
      <c r="F70" s="120"/>
      <c r="G70" s="125"/>
      <c r="H70" s="120"/>
      <c r="I70" s="125"/>
      <c r="J70" s="120"/>
      <c r="K70" s="125"/>
      <c r="L70" s="45"/>
    </row>
    <row r="71" spans="1:12" ht="15" thickBot="1" x14ac:dyDescent="0.35">
      <c r="A71" s="21"/>
      <c r="B71" s="10"/>
      <c r="C71" s="125"/>
      <c r="D71" s="120"/>
      <c r="E71" s="125"/>
      <c r="F71" s="120"/>
      <c r="G71" s="125"/>
      <c r="H71" s="120"/>
      <c r="I71" s="125"/>
      <c r="J71" s="120"/>
      <c r="K71" s="125"/>
      <c r="L71" s="45"/>
    </row>
    <row r="72" spans="1:12" ht="15" thickBot="1" x14ac:dyDescent="0.35">
      <c r="A72" s="21"/>
      <c r="B72" s="10"/>
      <c r="C72" s="119">
        <f>SUM(C69:C71)</f>
        <v>0</v>
      </c>
      <c r="D72" s="120"/>
      <c r="E72" s="119">
        <f>SUM(E69:E71)</f>
        <v>0</v>
      </c>
      <c r="F72" s="120"/>
      <c r="G72" s="119">
        <f>SUM(G69:G71)</f>
        <v>0</v>
      </c>
      <c r="H72" s="120"/>
      <c r="I72" s="119">
        <f>SUM(I69:I71)</f>
        <v>0</v>
      </c>
      <c r="J72" s="120"/>
      <c r="K72" s="119">
        <f>SUM(K69:K71)</f>
        <v>0</v>
      </c>
    </row>
    <row r="74" spans="1:12" x14ac:dyDescent="0.3">
      <c r="A74" s="126">
        <v>9.11</v>
      </c>
      <c r="B74" s="10" t="s">
        <v>110</v>
      </c>
      <c r="C74" s="123"/>
      <c r="E74" s="123"/>
      <c r="G74" s="123"/>
      <c r="I74" s="123"/>
      <c r="K74" s="123"/>
    </row>
    <row r="75" spans="1:12" x14ac:dyDescent="0.3">
      <c r="A75" s="126"/>
      <c r="B75" s="10" t="s">
        <v>185</v>
      </c>
      <c r="C75" s="125">
        <v>20</v>
      </c>
      <c r="E75" s="127"/>
      <c r="G75" s="127"/>
      <c r="I75" s="127"/>
      <c r="K75" s="127"/>
    </row>
    <row r="76" spans="1:12" x14ac:dyDescent="0.3">
      <c r="A76" s="21"/>
      <c r="B76" s="10" t="s">
        <v>165</v>
      </c>
      <c r="C76" s="125">
        <v>303.39999999999998</v>
      </c>
      <c r="D76" s="120"/>
      <c r="E76" s="125"/>
      <c r="F76" s="120"/>
      <c r="G76" s="125"/>
      <c r="H76" s="120"/>
      <c r="I76" s="125"/>
      <c r="J76" s="120"/>
      <c r="K76" s="125"/>
      <c r="L76" s="45"/>
    </row>
    <row r="77" spans="1:12" x14ac:dyDescent="0.3">
      <c r="A77" s="21"/>
      <c r="B77" s="10" t="s">
        <v>166</v>
      </c>
      <c r="C77" s="125">
        <v>1733.81</v>
      </c>
      <c r="D77" s="120"/>
      <c r="E77" s="125"/>
      <c r="F77" s="120"/>
      <c r="G77" s="125"/>
      <c r="H77" s="120"/>
      <c r="I77" s="125"/>
      <c r="J77" s="120"/>
      <c r="K77" s="125"/>
      <c r="L77" s="45"/>
    </row>
    <row r="78" spans="1:12" x14ac:dyDescent="0.3">
      <c r="A78" s="21"/>
      <c r="B78" s="10" t="s">
        <v>167</v>
      </c>
      <c r="C78" s="125">
        <v>267.5</v>
      </c>
      <c r="D78" s="120"/>
      <c r="E78" s="125"/>
      <c r="F78" s="120"/>
      <c r="G78" s="125"/>
      <c r="H78" s="120"/>
      <c r="I78" s="125"/>
      <c r="J78" s="120"/>
      <c r="K78" s="125"/>
      <c r="L78" s="45"/>
    </row>
    <row r="79" spans="1:12" x14ac:dyDescent="0.3">
      <c r="A79" s="21"/>
      <c r="B79" s="10" t="s">
        <v>168</v>
      </c>
      <c r="C79" s="125">
        <v>596</v>
      </c>
      <c r="D79" s="120"/>
      <c r="E79" s="125"/>
      <c r="F79" s="120"/>
      <c r="G79" s="125"/>
      <c r="H79" s="120"/>
      <c r="I79" s="125"/>
      <c r="J79" s="120"/>
      <c r="K79" s="125"/>
      <c r="L79" s="45"/>
    </row>
    <row r="80" spans="1:12" x14ac:dyDescent="0.3">
      <c r="A80" s="21"/>
      <c r="B80" s="10" t="s">
        <v>169</v>
      </c>
      <c r="C80" s="125">
        <v>255</v>
      </c>
      <c r="D80" s="120"/>
      <c r="E80" s="125"/>
      <c r="F80" s="120"/>
      <c r="G80" s="125"/>
      <c r="H80" s="120"/>
      <c r="I80" s="125"/>
      <c r="J80" s="120"/>
      <c r="K80" s="125"/>
      <c r="L80" s="45"/>
    </row>
    <row r="81" spans="1:12" x14ac:dyDescent="0.3">
      <c r="A81" s="21"/>
      <c r="B81" s="10" t="s">
        <v>186</v>
      </c>
      <c r="C81" s="125">
        <v>672.29</v>
      </c>
      <c r="D81" s="120"/>
      <c r="E81" s="125"/>
      <c r="F81" s="120"/>
      <c r="G81" s="125"/>
      <c r="H81" s="120"/>
      <c r="I81" s="125"/>
      <c r="J81" s="120"/>
      <c r="K81" s="125"/>
      <c r="L81" s="45"/>
    </row>
    <row r="82" spans="1:12" x14ac:dyDescent="0.3">
      <c r="A82" s="21"/>
      <c r="B82" s="10" t="s">
        <v>187</v>
      </c>
      <c r="C82" s="125">
        <v>660</v>
      </c>
      <c r="D82" s="120"/>
      <c r="E82" s="125"/>
      <c r="F82" s="120"/>
      <c r="G82" s="125"/>
      <c r="H82" s="120"/>
      <c r="I82" s="125"/>
      <c r="J82" s="120"/>
      <c r="K82" s="125"/>
      <c r="L82" s="45"/>
    </row>
    <row r="83" spans="1:12" ht="15" thickBot="1" x14ac:dyDescent="0.35">
      <c r="A83" s="21"/>
      <c r="B83" s="10" t="s">
        <v>185</v>
      </c>
      <c r="C83" s="125">
        <v>660</v>
      </c>
      <c r="D83" s="120"/>
      <c r="E83" s="125"/>
      <c r="F83" s="120"/>
      <c r="G83" s="125"/>
      <c r="H83" s="120"/>
      <c r="I83" s="125"/>
      <c r="J83" s="120"/>
      <c r="K83" s="125"/>
      <c r="L83" s="45"/>
    </row>
    <row r="84" spans="1:12" ht="15" thickBot="1" x14ac:dyDescent="0.35">
      <c r="A84" s="21"/>
      <c r="B84" s="10"/>
      <c r="C84" s="119">
        <f>SUM(C74:C83)</f>
        <v>5168</v>
      </c>
      <c r="D84" s="120"/>
      <c r="E84" s="119">
        <f>SUM(E74:E83)</f>
        <v>0</v>
      </c>
      <c r="F84" s="120"/>
      <c r="G84" s="119">
        <f>SUM(G74:G83)</f>
        <v>0</v>
      </c>
      <c r="H84" s="120"/>
      <c r="I84" s="119">
        <f>SUM(I74:I83)</f>
        <v>0</v>
      </c>
      <c r="J84" s="120"/>
      <c r="K84" s="119">
        <f>SUM(K74:K83)</f>
        <v>0</v>
      </c>
    </row>
    <row r="85" spans="1:12" x14ac:dyDescent="0.3">
      <c r="A85" s="2"/>
    </row>
    <row r="86" spans="1:12" x14ac:dyDescent="0.3">
      <c r="A86" s="2"/>
    </row>
    <row r="87" spans="1:12" x14ac:dyDescent="0.3">
      <c r="A87" s="2"/>
    </row>
    <row r="88" spans="1:12" x14ac:dyDescent="0.3">
      <c r="A88" s="2"/>
    </row>
    <row r="89" spans="1:12" x14ac:dyDescent="0.3">
      <c r="A89" s="2"/>
    </row>
    <row r="90" spans="1:12" x14ac:dyDescent="0.3">
      <c r="A90" s="2"/>
    </row>
    <row r="91" spans="1:12" x14ac:dyDescent="0.3">
      <c r="A91" s="2"/>
    </row>
    <row r="92" spans="1:12" x14ac:dyDescent="0.3">
      <c r="A92" s="2"/>
    </row>
    <row r="93" spans="1:12" x14ac:dyDescent="0.3">
      <c r="A93" s="2"/>
    </row>
    <row r="94" spans="1:12" x14ac:dyDescent="0.3">
      <c r="A94" s="2"/>
    </row>
    <row r="95" spans="1:12" x14ac:dyDescent="0.3">
      <c r="A95" s="2"/>
    </row>
    <row r="96" spans="1:12" x14ac:dyDescent="0.3">
      <c r="A96" s="2"/>
    </row>
    <row r="97" spans="1:1" x14ac:dyDescent="0.3">
      <c r="A97" s="2"/>
    </row>
    <row r="98" spans="1:1" x14ac:dyDescent="0.3">
      <c r="A98"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02E4F091-9489-4FC1-8F05-DE17200F421E}"/>
</file>

<file path=customXml/itemProps2.xml><?xml version="1.0" encoding="utf-8"?>
<ds:datastoreItem xmlns:ds="http://schemas.openxmlformats.org/officeDocument/2006/customXml" ds:itemID="{0E475AFA-E6E2-4796-8EBC-1D836A0DE668}"/>
</file>

<file path=customXml/itemProps3.xml><?xml version="1.0" encoding="utf-8"?>
<ds:datastoreItem xmlns:ds="http://schemas.openxmlformats.org/officeDocument/2006/customXml" ds:itemID="{D8052662-1719-47BC-BD73-83AA7C092D6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Statement of balances</vt:lpstr>
      <vt:lpstr>Receipts and Pay'mts</vt:lpstr>
      <vt:lpstr>Supplementary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Kathleen Johnston</dc:creator>
  <cp:lastModifiedBy>Kathleen Johnston</cp:lastModifiedBy>
  <dcterms:created xsi:type="dcterms:W3CDTF">2026-09-05T18:45:15Z</dcterms:created>
  <dcterms:modified xsi:type="dcterms:W3CDTF">2026-09-05T18:51:29Z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