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scottish-my.sharepoint.com/personal/fatene_abakarismail2_his_nhs_scot/Documents/Desktop/personal/"/>
    </mc:Choice>
  </mc:AlternateContent>
  <xr:revisionPtr revIDLastSave="16" documentId="8_{B27600FB-8FE9-4EA2-ACD0-9CA40C3BEC39}" xr6:coauthVersionLast="47" xr6:coauthVersionMax="47" xr10:uidLastSave="{3E2C4473-6BF1-488F-B0EC-D704C948A735}"/>
  <bookViews>
    <workbookView xWindow="-110" yWindow="-110" windowWidth="19420" windowHeight="10300" tabRatio="840" xr2:uid="{00000000-000D-0000-FFFF-FFFF00000000}"/>
  </bookViews>
  <sheets>
    <sheet name="R&amp;P Accounts" sheetId="2" r:id="rId1"/>
    <sheet name="Statement of balances" sheetId="3" r:id="rId2"/>
    <sheet name="Notes" sheetId="4" r:id="rId3"/>
  </sheets>
  <definedNames>
    <definedName name="_xlnm.Print_Area" localSheetId="2">Notes!$A$1:$L$55</definedName>
    <definedName name="_xlnm.Print_Area" localSheetId="0">'R&amp;P Accounts'!$A$1:$L$49</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3" l="1"/>
  <c r="N6" i="3"/>
  <c r="N5" i="3"/>
  <c r="J12" i="2"/>
  <c r="J14" i="2"/>
  <c r="L20" i="2"/>
  <c r="L15" i="2"/>
  <c r="L40" i="2"/>
  <c r="L35" i="2"/>
  <c r="B35" i="2"/>
  <c r="B40" i="2"/>
  <c r="B15" i="2"/>
  <c r="B20" i="2"/>
  <c r="J27" i="2"/>
  <c r="J32" i="2"/>
  <c r="J26" i="2"/>
  <c r="J30" i="2"/>
  <c r="J25" i="2"/>
  <c r="J28" i="2"/>
  <c r="J29" i="2"/>
  <c r="J31" i="2"/>
  <c r="J33" i="2"/>
  <c r="J34" i="2"/>
  <c r="J38" i="2"/>
  <c r="J39" i="2"/>
  <c r="H15" i="2"/>
  <c r="D15" i="2"/>
  <c r="F15" i="2"/>
  <c r="J18" i="2"/>
  <c r="J19" i="2"/>
  <c r="D20" i="2"/>
  <c r="D40" i="2"/>
  <c r="D35" i="2"/>
  <c r="F20" i="2"/>
  <c r="F40" i="2"/>
  <c r="F35" i="2"/>
  <c r="H20" i="2"/>
  <c r="H40" i="2"/>
  <c r="H35" i="2"/>
  <c r="J46" i="2"/>
  <c r="K17" i="4"/>
  <c r="F9" i="3"/>
  <c r="H9" i="3"/>
  <c r="J9" i="3"/>
  <c r="L9" i="3"/>
  <c r="N48" i="3"/>
  <c r="P48" i="3"/>
  <c r="P41" i="3"/>
  <c r="N41" i="3"/>
  <c r="P32" i="3"/>
  <c r="N32" i="3"/>
  <c r="L32" i="3"/>
  <c r="P19" i="3"/>
  <c r="N19" i="3"/>
  <c r="N7" i="3"/>
  <c r="J13" i="2"/>
  <c r="N8" i="3"/>
  <c r="K1" i="4"/>
  <c r="B1" i="4"/>
  <c r="B1" i="3"/>
  <c r="N1" i="3"/>
  <c r="B42" i="2" l="1"/>
  <c r="J40" i="2"/>
  <c r="L42" i="2"/>
  <c r="H42" i="2"/>
  <c r="H22" i="2"/>
  <c r="H44" i="2" s="1"/>
  <c r="H48" i="2" s="1"/>
  <c r="L10" i="3" s="1"/>
  <c r="D22" i="2"/>
  <c r="L22" i="2"/>
  <c r="F42" i="2"/>
  <c r="F22" i="2"/>
  <c r="J20" i="2"/>
  <c r="J21" i="2" s="1"/>
  <c r="J15" i="2"/>
  <c r="D42" i="2"/>
  <c r="J35" i="2"/>
  <c r="J42" i="2" s="1"/>
  <c r="B22" i="2"/>
  <c r="F44" i="2" l="1"/>
  <c r="F48" i="2" s="1"/>
  <c r="J10" i="3" s="1"/>
  <c r="L44" i="2"/>
  <c r="L48" i="2" s="1"/>
  <c r="P10" i="3" s="1"/>
  <c r="B44" i="2"/>
  <c r="B48" i="2" s="1"/>
  <c r="D44" i="2"/>
  <c r="D48" i="2" s="1"/>
  <c r="H10" i="3" s="1"/>
  <c r="J22" i="2"/>
  <c r="J44" i="2" l="1"/>
  <c r="J48" i="2" s="1"/>
  <c r="N10" i="3" s="1"/>
  <c r="F10" i="3"/>
</calcChain>
</file>

<file path=xl/sharedStrings.xml><?xml version="1.0" encoding="utf-8"?>
<sst xmlns="http://schemas.openxmlformats.org/spreadsheetml/2006/main" count="138" uniqueCount="104">
  <si>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</si>
  <si>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</si>
  <si>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</si>
  <si>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</si>
  <si>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</si>
  <si>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</si>
  <si>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</si>
  <si>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</si>
  <si>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</si>
  <si>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</si>
  <si>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</si>
  <si>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</si>
  <si>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</si>
  <si>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</si>
  <si>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</si>
  <si>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</si>
  <si>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Print Name</t>
  </si>
  <si>
    <t>Date of approval</t>
  </si>
  <si>
    <t>For the period from</t>
  </si>
  <si>
    <t>Details</t>
  </si>
  <si>
    <t>Donations</t>
  </si>
  <si>
    <t>Grants</t>
  </si>
  <si>
    <t>Proceeds from sale of fixed assets</t>
  </si>
  <si>
    <t>Proceeds from sale of investments</t>
  </si>
  <si>
    <t>Payments relating directly to charitable activities</t>
  </si>
  <si>
    <t>Governance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</si>
  <si>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</si>
  <si>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</si>
  <si>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</si>
  <si>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</si>
  <si>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</si>
  <si>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</si>
  <si>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</si>
  <si>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</si>
  <si>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</si>
  <si>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</si>
  <si>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</si>
  <si>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</si>
  <si>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</si>
  <si>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</si>
  <si>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</si>
  <si>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</si>
  <si>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</si>
  <si>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</si>
  <si>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</si>
  <si>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</si>
  <si>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</si>
  <si>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</si>
  <si>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</si>
  <si>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</si>
  <si>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</si>
  <si>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</si>
  <si>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</si>
  <si>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</si>
  <si>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</si>
  <si>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</si>
  <si>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</si>
  <si>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</si>
  <si>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</si>
  <si>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</si>
  <si>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</si>
  <si>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</si>
  <si>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</si>
  <si>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</si>
  <si>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</si>
  <si>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</si>
  <si>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</si>
  <si>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</si>
  <si>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</si>
  <si>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</si>
  <si>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</si>
  <si>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</si>
  <si>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</si>
  <si>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</si>
  <si>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</si>
  <si>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</si>
  <si>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</si>
  <si>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</si>
  <si>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Net receipts / (payments)</t>
  </si>
  <si>
    <t xml:space="preserve">Section C Notes to the Accounts </t>
  </si>
  <si>
    <r>
      <t xml:space="preserve">C1 Nature and purpose of funds </t>
    </r>
    <r>
      <rPr>
        <i/>
        <sz val="12"/>
        <rFont val="Arial"/>
        <family val="2"/>
      </rPr>
      <t>(may be stated on analysis of funds worksheets)</t>
    </r>
  </si>
  <si>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</si>
  <si>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</si>
  <si>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Section B Statement of balances</t>
  </si>
  <si>
    <t>A5 Transfers to / (from) funds</t>
  </si>
  <si>
    <t xml:space="preserve">Other </t>
  </si>
  <si>
    <t>Section A Statement of receipts and payments</t>
  </si>
  <si>
    <t>Period start date</t>
  </si>
  <si>
    <t>Period end date</t>
  </si>
  <si>
    <t>Signature*</t>
  </si>
  <si>
    <t>* Please note - OSCR will accept digital or typed signatures</t>
  </si>
  <si>
    <t>SC047070</t>
  </si>
  <si>
    <t>Gift aid</t>
  </si>
  <si>
    <t>Website management costs</t>
  </si>
  <si>
    <t xml:space="preserve">Virtual office costs </t>
  </si>
  <si>
    <t>Team trip to Chad expenses</t>
  </si>
  <si>
    <t>accountant</t>
  </si>
  <si>
    <t xml:space="preserve">Restricated funds are made of donations and are to be used only for the charitable purposes for which they were specifically given. Please see annual report (appendix 1, performance and achievement) on charitable purposes. </t>
  </si>
  <si>
    <t>F.Ismail</t>
  </si>
  <si>
    <t>Dr Fatene Abakar Ismail</t>
  </si>
  <si>
    <t>X</t>
  </si>
  <si>
    <t>Travel expenses (Chad)</t>
  </si>
  <si>
    <t>20.06.26</t>
  </si>
  <si>
    <t>Al-Bir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</si>
</sst>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2"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i/>
      <sz val="12"/>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57">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0" fontId="19" fillId="0" borderId="0" xfId="0" applyFont="1" applyAlignment="1" applyProtection="1">
      <alignment vertical="top"/>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41" fontId="3" fillId="0" borderId="5" xfId="1" applyNumberFormat="1" applyFont="1" applyBorder="1" applyAlignment="1" applyProtection="1">
      <alignment horizontal="right" vertical="top" wrapText="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168" fontId="3" fillId="3" borderId="10" xfId="1" applyNumberFormat="1" applyFont="1" applyFill="1" applyBorder="1" applyAlignment="1" applyProtection="1">
      <alignment horizontal="right" shrinkToFit="1"/>
      <protection locked="0"/>
    </xf>
    <xf numFmtId="41" fontId="2" fillId="0" borderId="0" xfId="0" applyNumberFormat="1" applyFont="1" applyProtection="1">
      <protection locked="0"/>
    </xf>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24" fillId="0" borderId="0" xfId="1" applyNumberFormat="1" applyFont="1" applyProtection="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Border="1" applyAlignment="1">
      <alignment horizontal="center" vertical="top"/>
    </xf>
    <xf numFmtId="0" fontId="30" fillId="0" borderId="1" xfId="0" applyFont="1" applyBorder="1" applyAlignment="1">
      <alignment horizontal="center" vertical="top"/>
    </xf>
    <xf numFmtId="0" fontId="30" fillId="0" borderId="20" xfId="0" applyFont="1" applyBorder="1" applyAlignment="1">
      <alignment horizontal="center" vertical="top"/>
    </xf>
    <xf numFmtId="0" fontId="5" fillId="0" borderId="0" xfId="0" applyFont="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6" fillId="0" borderId="0" xfId="0" applyFont="1" applyAlignment="1" applyProtection="1">
      <alignment horizontal="center"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0" fontId="3" fillId="0" borderId="0" xfId="0" applyFont="1" applyAlignment="1" applyProtection="1">
      <alignment horizontal="right" vertical="top"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4" xfId="0" applyFont="1" applyBorder="1" applyAlignment="1" applyProtection="1">
      <alignment horizont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23</xdr:row>
      <xdr:rowOff>0</xdr:rowOff>
    </xdr:from>
    <xdr:to>
      <xdr:col>8</xdr:col>
      <xdr:colOff>95250</xdr:colOff>
      <xdr:row>23</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49</xdr:row>
      <xdr:rowOff>0</xdr:rowOff>
    </xdr:from>
    <xdr:to>
      <xdr:col>10</xdr:col>
      <xdr:colOff>104775</xdr:colOff>
      <xdr:row>49</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49</xdr:row>
      <xdr:rowOff>0</xdr:rowOff>
    </xdr:from>
    <xdr:to>
      <xdr:col>10</xdr:col>
      <xdr:colOff>104775</xdr:colOff>
      <xdr:row>49</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10</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2024</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226262" y="1108287"/>
          <a:ext cx="662241"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30</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09</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2025</a:t>
          </a:r>
        </a:p>
        <a:p>
          <a:pPr algn="ctr" rtl="0">
            <a:defRPr sz="1000"/>
          </a:pPr>
          <a:endParaRPr lang="en-GB" sz="1000" b="1" i="0" u="none" strike="noStrike" baseline="0">
            <a:solidFill>
              <a:srgbClr val="000000"/>
            </a:solidFill>
            <a:latin typeface="Arial"/>
            <a:cs typeface="Arial"/>
          </a:endParaRP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
  <sheetViews>
    <sheetView tabSelected="1" zoomScale="75" zoomScaleNormal="85" zoomScaleSheetLayoutView="80" workbookViewId="0">
      <selection activeCell="B2" sqref="B2:J2"/>
    </sheetView>
  </sheetViews>
  <sheetFormatPr defaultColWidth="9.1796875" defaultRowHeight="12.5" x14ac:dyDescent="0.25"/>
  <cols>
    <col min="1" max="1" width="35.26953125" style="1" customWidth="1"/>
    <col min="2" max="2" width="16.1796875" style="30" customWidth="1"/>
    <col min="3" max="3" width="1.7265625" style="1" customWidth="1"/>
    <col min="4" max="4" width="16.26953125" style="1" customWidth="1"/>
    <col min="5" max="5" width="1.54296875" style="1" customWidth="1"/>
    <col min="6" max="6" width="13.81640625" style="1" customWidth="1"/>
    <col min="7" max="7" width="3.54296875" style="1" customWidth="1"/>
    <col min="8" max="8" width="15.453125" style="1" customWidth="1"/>
    <col min="9" max="9" width="1.54296875" style="1" customWidth="1"/>
    <col min="10" max="10" width="16" style="1" customWidth="1"/>
    <col min="11" max="11" width="1.54296875" style="1" customWidth="1"/>
    <col min="12" max="12" width="16.81640625" style="1" customWidth="1"/>
    <col min="13" max="16384" width="9.1796875" style="1"/>
  </cols>
  <sheetData>
    <row r="1" spans="1:13" ht="18" customHeight="1" x14ac:dyDescent="0.25">
      <c r="A1" s="193"/>
      <c r="B1" s="197" t="s">
        <v>58</v>
      </c>
      <c r="C1" s="197"/>
      <c r="D1" s="197"/>
      <c r="E1" s="197"/>
      <c r="F1" s="197"/>
      <c r="G1" s="197"/>
      <c r="H1" s="197"/>
      <c r="I1" s="197"/>
      <c r="J1" s="197"/>
      <c r="L1" s="119" t="s">
        <v>60</v>
      </c>
      <c r="M1" s="118"/>
    </row>
    <row r="2" spans="1:13" ht="30.75" customHeight="1" x14ac:dyDescent="0.25">
      <c r="A2" s="193"/>
      <c r="B2" s="198" t="s">
        <v>103</v>
      </c>
      <c r="C2" s="198"/>
      <c r="D2" s="198"/>
      <c r="E2" s="198"/>
      <c r="F2" s="198"/>
      <c r="G2" s="198"/>
      <c r="H2" s="198"/>
      <c r="I2" s="198"/>
      <c r="J2" s="198"/>
      <c r="L2" s="120" t="s">
        <v>91</v>
      </c>
      <c r="M2" s="69"/>
    </row>
    <row r="3" spans="1:13" ht="24" customHeight="1" x14ac:dyDescent="0.25">
      <c r="A3" s="193"/>
      <c r="B3" s="194" t="s">
        <v>13</v>
      </c>
      <c r="C3" s="195"/>
      <c r="D3" s="195"/>
      <c r="E3" s="195"/>
      <c r="F3" s="195"/>
      <c r="G3" s="195"/>
      <c r="H3" s="195"/>
      <c r="I3" s="195"/>
      <c r="J3" s="196"/>
      <c r="L3" s="117"/>
    </row>
    <row r="4" spans="1:13" ht="14.25" customHeight="1" x14ac:dyDescent="0.25">
      <c r="A4" s="193"/>
      <c r="B4" s="199" t="s">
        <v>18</v>
      </c>
      <c r="C4" s="201"/>
      <c r="D4" s="202" t="s">
        <v>87</v>
      </c>
      <c r="E4" s="203"/>
      <c r="F4" s="204"/>
      <c r="G4" s="205" t="s">
        <v>59</v>
      </c>
      <c r="H4" s="202" t="s">
        <v>88</v>
      </c>
      <c r="I4" s="203"/>
      <c r="J4" s="204"/>
      <c r="L4" s="117"/>
    </row>
    <row r="5" spans="1:13" ht="16.5" customHeight="1" x14ac:dyDescent="0.25">
      <c r="A5" s="193"/>
      <c r="B5" s="199"/>
      <c r="C5" s="201"/>
      <c r="D5" s="208"/>
      <c r="E5" s="208"/>
      <c r="F5" s="208"/>
      <c r="G5" s="205"/>
      <c r="H5" s="209"/>
      <c r="I5" s="209"/>
      <c r="J5" s="209"/>
      <c r="L5" s="117"/>
    </row>
    <row r="6" spans="1:13" ht="21" customHeight="1" x14ac:dyDescent="0.25">
      <c r="A6" s="193"/>
      <c r="B6" s="200"/>
      <c r="C6" s="201"/>
      <c r="D6" s="206"/>
      <c r="E6" s="206"/>
      <c r="F6" s="206"/>
      <c r="G6" s="205"/>
      <c r="H6" s="207"/>
      <c r="I6" s="207"/>
      <c r="J6" s="207"/>
      <c r="L6" s="117"/>
    </row>
    <row r="8" spans="1:13" ht="20" x14ac:dyDescent="0.4">
      <c r="A8" s="47" t="s">
        <v>86</v>
      </c>
      <c r="B8" s="49"/>
      <c r="C8" s="47"/>
      <c r="D8" s="47"/>
      <c r="E8" s="47"/>
      <c r="F8" s="47"/>
      <c r="G8" s="47"/>
      <c r="H8" s="47"/>
      <c r="I8" s="47"/>
      <c r="J8" s="47"/>
      <c r="K8" s="28"/>
      <c r="L8" s="29"/>
    </row>
    <row r="9" spans="1:13" ht="42" x14ac:dyDescent="0.3">
      <c r="A9" s="48"/>
      <c r="B9" s="31" t="s">
        <v>0</v>
      </c>
      <c r="C9" s="2"/>
      <c r="D9" s="2" t="s">
        <v>1</v>
      </c>
      <c r="E9" s="2"/>
      <c r="F9" s="2" t="s">
        <v>67</v>
      </c>
      <c r="G9" s="2"/>
      <c r="H9" s="2" t="s">
        <v>68</v>
      </c>
      <c r="I9" s="2"/>
      <c r="J9" s="2" t="s">
        <v>61</v>
      </c>
      <c r="K9" s="3"/>
      <c r="L9" s="2" t="s">
        <v>62</v>
      </c>
    </row>
    <row r="10" spans="1:13" ht="24" customHeight="1" x14ac:dyDescent="0.3">
      <c r="A10" s="4"/>
      <c r="B10" s="32" t="s">
        <v>4</v>
      </c>
      <c r="C10" s="6"/>
      <c r="D10" s="32" t="s">
        <v>4</v>
      </c>
      <c r="E10" s="32"/>
      <c r="F10" s="32" t="s">
        <v>4</v>
      </c>
      <c r="G10" s="32"/>
      <c r="H10" s="32" t="s">
        <v>4</v>
      </c>
      <c r="I10" s="32"/>
      <c r="J10" s="32" t="s">
        <v>4</v>
      </c>
      <c r="K10" s="32"/>
      <c r="L10" s="32" t="s">
        <v>4</v>
      </c>
    </row>
    <row r="11" spans="1:13" ht="20.149999999999999" customHeight="1" x14ac:dyDescent="0.3">
      <c r="A11" s="26" t="s">
        <v>7</v>
      </c>
      <c r="B11" s="33"/>
      <c r="C11" s="7"/>
      <c r="D11" s="7"/>
      <c r="E11" s="7"/>
      <c r="F11" s="7"/>
      <c r="G11" s="7"/>
      <c r="H11" s="7"/>
      <c r="I11" s="7"/>
      <c r="J11" s="7"/>
      <c r="K11" s="8"/>
    </row>
    <row r="12" spans="1:13" ht="20.149999999999999" customHeight="1" x14ac:dyDescent="0.3">
      <c r="A12" s="84" t="s">
        <v>20</v>
      </c>
      <c r="B12" s="126"/>
      <c r="C12" s="127"/>
      <c r="D12" s="126">
        <v>21009.31</v>
      </c>
      <c r="E12" s="127"/>
      <c r="F12" s="126"/>
      <c r="G12" s="127"/>
      <c r="H12" s="126"/>
      <c r="I12" s="127"/>
      <c r="J12" s="128">
        <f>H12+D12+B12+F12</f>
        <v>21009.31</v>
      </c>
      <c r="K12" s="129"/>
      <c r="L12" s="126">
        <v>23462</v>
      </c>
    </row>
    <row r="13" spans="1:13" ht="20.149999999999999" customHeight="1" x14ac:dyDescent="0.3">
      <c r="A13" s="84" t="s">
        <v>92</v>
      </c>
      <c r="B13" s="126">
        <v>7423.49</v>
      </c>
      <c r="C13" s="127"/>
      <c r="D13" s="126"/>
      <c r="E13" s="127"/>
      <c r="F13" s="126"/>
      <c r="G13" s="127"/>
      <c r="H13" s="126"/>
      <c r="I13" s="127"/>
      <c r="J13" s="128">
        <f t="shared" ref="J13:J15" si="0">H13+D13+B13+F13</f>
        <v>7423.49</v>
      </c>
      <c r="K13" s="129"/>
      <c r="L13" s="126">
        <v>2300</v>
      </c>
    </row>
    <row r="14" spans="1:13" ht="20.149999999999999" customHeight="1" x14ac:dyDescent="0.3">
      <c r="A14" s="84" t="s">
        <v>21</v>
      </c>
      <c r="B14" s="126"/>
      <c r="C14" s="127"/>
      <c r="D14" s="126"/>
      <c r="E14" s="127"/>
      <c r="F14" s="126"/>
      <c r="G14" s="127"/>
      <c r="H14" s="126"/>
      <c r="I14" s="127"/>
      <c r="J14" s="128">
        <f t="shared" si="0"/>
        <v>0</v>
      </c>
      <c r="K14" s="129"/>
      <c r="L14" s="126"/>
    </row>
    <row r="15" spans="1:13" ht="17.25" customHeight="1" thickBot="1" x14ac:dyDescent="0.4">
      <c r="A15" s="9" t="s">
        <v>73</v>
      </c>
      <c r="B15" s="130">
        <f>SUM(B12:B14)</f>
        <v>7423.49</v>
      </c>
      <c r="C15" s="131"/>
      <c r="D15" s="130">
        <f>SUM(D12:D14)</f>
        <v>21009.31</v>
      </c>
      <c r="E15" s="127"/>
      <c r="F15" s="130">
        <f>SUM(F12:F14)</f>
        <v>0</v>
      </c>
      <c r="G15" s="127"/>
      <c r="H15" s="130">
        <f>SUM(H12:H14)</f>
        <v>0</v>
      </c>
      <c r="I15" s="127"/>
      <c r="J15" s="132">
        <f t="shared" si="0"/>
        <v>28432.800000000003</v>
      </c>
      <c r="K15" s="129"/>
      <c r="L15" s="130">
        <f>SUM(L12:L14)</f>
        <v>25762</v>
      </c>
    </row>
    <row r="16" spans="1:13" ht="16.5" customHeight="1" thickTop="1" x14ac:dyDescent="0.25">
      <c r="A16" s="10"/>
      <c r="B16" s="34"/>
      <c r="C16" s="53"/>
      <c r="D16" s="53"/>
      <c r="E16" s="53"/>
      <c r="F16" s="53"/>
      <c r="G16" s="53"/>
      <c r="H16" s="53"/>
      <c r="I16" s="53"/>
      <c r="J16" s="55"/>
      <c r="K16" s="53"/>
      <c r="L16" s="54"/>
    </row>
    <row r="17" spans="1:12" ht="28" x14ac:dyDescent="0.3">
      <c r="A17" s="67" t="s">
        <v>55</v>
      </c>
      <c r="B17" s="133"/>
      <c r="C17" s="8"/>
      <c r="D17" s="8"/>
      <c r="E17" s="8"/>
      <c r="F17" s="8"/>
      <c r="G17" s="8"/>
      <c r="H17" s="8"/>
      <c r="I17" s="8"/>
      <c r="J17" s="8"/>
      <c r="K17" s="8"/>
    </row>
    <row r="18" spans="1:12" ht="20.149999999999999" customHeight="1" x14ac:dyDescent="0.3">
      <c r="A18" s="84" t="s">
        <v>22</v>
      </c>
      <c r="B18" s="126"/>
      <c r="C18" s="127"/>
      <c r="D18" s="126"/>
      <c r="E18" s="127"/>
      <c r="F18" s="126"/>
      <c r="G18" s="127"/>
      <c r="H18" s="126"/>
      <c r="I18" s="127"/>
      <c r="J18" s="128">
        <f>H18+D18+B18+F18</f>
        <v>0</v>
      </c>
      <c r="K18" s="129"/>
      <c r="L18" s="126"/>
    </row>
    <row r="19" spans="1:12" ht="20.149999999999999" customHeight="1" x14ac:dyDescent="0.3">
      <c r="A19" s="84" t="s">
        <v>23</v>
      </c>
      <c r="B19" s="126"/>
      <c r="C19" s="127"/>
      <c r="D19" s="126"/>
      <c r="E19" s="127"/>
      <c r="F19" s="126"/>
      <c r="G19" s="127"/>
      <c r="H19" s="126"/>
      <c r="I19" s="127"/>
      <c r="J19" s="128">
        <f>H19+D19+B19+F19</f>
        <v>0</v>
      </c>
      <c r="K19" s="129"/>
      <c r="L19" s="126"/>
    </row>
    <row r="20" spans="1:12" ht="17.25" customHeight="1" thickBot="1" x14ac:dyDescent="0.4">
      <c r="A20" s="9" t="s">
        <v>74</v>
      </c>
      <c r="B20" s="130">
        <f>SUM(B18:B19)</f>
        <v>0</v>
      </c>
      <c r="C20" s="131"/>
      <c r="D20" s="130">
        <f>SUM(D18:D19)</f>
        <v>0</v>
      </c>
      <c r="E20" s="127"/>
      <c r="F20" s="130">
        <f>SUM(F18:F19)</f>
        <v>0</v>
      </c>
      <c r="G20" s="127"/>
      <c r="H20" s="130">
        <f>SUM(H18:H19)</f>
        <v>0</v>
      </c>
      <c r="I20" s="127"/>
      <c r="J20" s="130">
        <f>SUM(J18:J19)</f>
        <v>0</v>
      </c>
      <c r="K20" s="129"/>
      <c r="L20" s="130">
        <f>SUM(L18:L19)</f>
        <v>0</v>
      </c>
    </row>
    <row r="21" spans="1:12" ht="8.25" customHeight="1" thickTop="1" x14ac:dyDescent="0.3">
      <c r="A21" s="25"/>
      <c r="B21" s="134"/>
      <c r="C21" s="135"/>
      <c r="D21" s="134"/>
      <c r="E21" s="135"/>
      <c r="F21" s="134"/>
      <c r="G21" s="135"/>
      <c r="H21" s="134"/>
      <c r="I21" s="136"/>
      <c r="J21" s="116" t="str">
        <f>IF(B20+D20+F20+H20-J20=0," ","error")</f>
        <v xml:space="preserve"> </v>
      </c>
      <c r="K21" s="129"/>
      <c r="L21" s="116"/>
    </row>
    <row r="22" spans="1:12" ht="20.149999999999999" customHeight="1" thickBot="1" x14ac:dyDescent="0.4">
      <c r="A22" s="9" t="s">
        <v>11</v>
      </c>
      <c r="B22" s="137">
        <f>B20+B15</f>
        <v>7423.49</v>
      </c>
      <c r="C22" s="136"/>
      <c r="D22" s="137">
        <f>D20+D15</f>
        <v>21009.31</v>
      </c>
      <c r="E22" s="136"/>
      <c r="F22" s="137">
        <f>F20+F15</f>
        <v>0</v>
      </c>
      <c r="G22" s="136"/>
      <c r="H22" s="137">
        <f>H20+H15</f>
        <v>0</v>
      </c>
      <c r="I22" s="136"/>
      <c r="J22" s="137">
        <f>J20+J15</f>
        <v>28432.800000000003</v>
      </c>
      <c r="K22" s="129"/>
      <c r="L22" s="137">
        <f>L20+L15</f>
        <v>25762</v>
      </c>
    </row>
    <row r="23" spans="1:12" ht="16.5" customHeight="1" thickTop="1" x14ac:dyDescent="0.25">
      <c r="B23" s="138"/>
      <c r="C23" s="54"/>
      <c r="D23" s="54"/>
      <c r="E23" s="54"/>
      <c r="F23" s="54"/>
      <c r="G23" s="54"/>
      <c r="H23" s="54"/>
      <c r="I23" s="54"/>
      <c r="J23" s="55"/>
      <c r="K23" s="54"/>
      <c r="L23" s="54"/>
    </row>
    <row r="24" spans="1:12" ht="18" customHeight="1" x14ac:dyDescent="0.25">
      <c r="A24" s="27" t="s">
        <v>8</v>
      </c>
      <c r="B24" s="139"/>
      <c r="C24" s="140"/>
      <c r="D24" s="140"/>
      <c r="E24" s="140"/>
      <c r="F24" s="140"/>
      <c r="G24" s="140"/>
      <c r="H24" s="140"/>
      <c r="I24" s="140"/>
      <c r="J24" s="140"/>
      <c r="K24" s="140"/>
      <c r="L24" s="140"/>
    </row>
    <row r="25" spans="1:12" ht="20.149999999999999" customHeight="1" x14ac:dyDescent="0.3">
      <c r="A25" s="85" t="s">
        <v>93</v>
      </c>
      <c r="B25" s="126">
        <v>718.48</v>
      </c>
      <c r="C25" s="134"/>
      <c r="D25" s="126"/>
      <c r="E25" s="127"/>
      <c r="F25" s="126"/>
      <c r="G25" s="127"/>
      <c r="H25" s="126"/>
      <c r="I25" s="127"/>
      <c r="J25" s="128">
        <f t="shared" ref="J25:J34" si="1">H25+D25+B25+F25</f>
        <v>718.48</v>
      </c>
      <c r="K25" s="116"/>
      <c r="L25" s="126"/>
    </row>
    <row r="26" spans="1:12" ht="20.149999999999999" customHeight="1" x14ac:dyDescent="0.3">
      <c r="A26" s="85" t="s">
        <v>94</v>
      </c>
      <c r="B26" s="126">
        <v>324</v>
      </c>
      <c r="C26" s="134"/>
      <c r="D26" s="126"/>
      <c r="E26" s="127"/>
      <c r="F26" s="126"/>
      <c r="G26" s="127"/>
      <c r="H26" s="126"/>
      <c r="I26" s="127"/>
      <c r="J26" s="128">
        <f t="shared" si="1"/>
        <v>324</v>
      </c>
      <c r="K26" s="116"/>
      <c r="L26" s="126"/>
    </row>
    <row r="27" spans="1:12" ht="28" x14ac:dyDescent="0.3">
      <c r="A27" s="85" t="s">
        <v>24</v>
      </c>
      <c r="B27" s="126"/>
      <c r="C27" s="134"/>
      <c r="D27" s="126">
        <v>10044.09</v>
      </c>
      <c r="E27" s="127"/>
      <c r="F27" s="126"/>
      <c r="G27" s="127"/>
      <c r="H27" s="126"/>
      <c r="I27" s="127"/>
      <c r="J27" s="128">
        <f t="shared" si="1"/>
        <v>10044.09</v>
      </c>
      <c r="K27" s="116"/>
      <c r="L27" s="126"/>
    </row>
    <row r="28" spans="1:12" ht="20.149999999999999" customHeight="1" x14ac:dyDescent="0.3">
      <c r="A28" s="85" t="s">
        <v>95</v>
      </c>
      <c r="B28" s="126">
        <v>3970</v>
      </c>
      <c r="C28" s="134"/>
      <c r="D28" s="126"/>
      <c r="E28" s="127"/>
      <c r="F28" s="126"/>
      <c r="G28" s="127"/>
      <c r="H28" s="126"/>
      <c r="I28" s="127"/>
      <c r="J28" s="128">
        <f t="shared" si="1"/>
        <v>3970</v>
      </c>
      <c r="K28" s="116"/>
      <c r="L28" s="126"/>
    </row>
    <row r="29" spans="1:12" ht="20.149999999999999" customHeight="1" x14ac:dyDescent="0.3">
      <c r="A29" s="85" t="s">
        <v>25</v>
      </c>
      <c r="B29" s="126"/>
      <c r="C29" s="134"/>
      <c r="D29" s="126"/>
      <c r="E29" s="127"/>
      <c r="F29" s="126"/>
      <c r="G29" s="127"/>
      <c r="H29" s="126"/>
      <c r="I29" s="127"/>
      <c r="J29" s="128">
        <f t="shared" si="1"/>
        <v>0</v>
      </c>
      <c r="K29" s="116"/>
      <c r="L29" s="126"/>
    </row>
    <row r="30" spans="1:12" ht="20.149999999999999" customHeight="1" x14ac:dyDescent="0.3">
      <c r="A30" s="86" t="s">
        <v>96</v>
      </c>
      <c r="B30" s="126">
        <v>175</v>
      </c>
      <c r="C30" s="134"/>
      <c r="D30" s="126"/>
      <c r="E30" s="127"/>
      <c r="F30" s="126"/>
      <c r="G30" s="127"/>
      <c r="H30" s="126"/>
      <c r="I30" s="127"/>
      <c r="J30" s="128">
        <f t="shared" si="1"/>
        <v>175</v>
      </c>
      <c r="K30" s="116"/>
      <c r="L30" s="126"/>
    </row>
    <row r="31" spans="1:12" ht="20.149999999999999" customHeight="1" x14ac:dyDescent="0.3">
      <c r="A31" s="86"/>
      <c r="B31" s="126"/>
      <c r="C31" s="134"/>
      <c r="D31" s="126"/>
      <c r="E31" s="127"/>
      <c r="F31" s="126"/>
      <c r="G31" s="127"/>
      <c r="H31" s="126"/>
      <c r="I31" s="127"/>
      <c r="J31" s="128">
        <f t="shared" si="1"/>
        <v>0</v>
      </c>
      <c r="K31" s="116"/>
      <c r="L31" s="126"/>
    </row>
    <row r="32" spans="1:12" ht="20.149999999999999" customHeight="1" x14ac:dyDescent="0.3">
      <c r="A32" s="86"/>
      <c r="B32" s="126"/>
      <c r="C32" s="134"/>
      <c r="D32" s="126"/>
      <c r="E32" s="127"/>
      <c r="F32" s="126"/>
      <c r="G32" s="127"/>
      <c r="H32" s="126"/>
      <c r="I32" s="127"/>
      <c r="J32" s="128">
        <f t="shared" si="1"/>
        <v>0</v>
      </c>
      <c r="K32" s="116"/>
      <c r="L32" s="126"/>
    </row>
    <row r="33" spans="1:13" ht="20.149999999999999" customHeight="1" x14ac:dyDescent="0.3">
      <c r="A33" s="86" t="s">
        <v>85</v>
      </c>
      <c r="B33" s="126"/>
      <c r="C33" s="134"/>
      <c r="D33" s="126">
        <v>1100</v>
      </c>
      <c r="E33" s="127"/>
      <c r="F33" s="126"/>
      <c r="G33" s="127"/>
      <c r="H33" s="126"/>
      <c r="I33" s="127"/>
      <c r="J33" s="128">
        <f t="shared" si="1"/>
        <v>1100</v>
      </c>
      <c r="K33" s="116"/>
      <c r="L33" s="126"/>
    </row>
    <row r="34" spans="1:13" ht="20.149999999999999" customHeight="1" thickBot="1" x14ac:dyDescent="0.35">
      <c r="A34" s="85"/>
      <c r="B34" s="141"/>
      <c r="C34" s="134"/>
      <c r="D34" s="141"/>
      <c r="E34" s="127"/>
      <c r="F34" s="141"/>
      <c r="G34" s="127"/>
      <c r="H34" s="141"/>
      <c r="I34" s="127"/>
      <c r="J34" s="128">
        <f t="shared" si="1"/>
        <v>0</v>
      </c>
      <c r="K34" s="116"/>
      <c r="L34" s="141"/>
    </row>
    <row r="35" spans="1:13" ht="20.149999999999999" customHeight="1" thickTop="1" thickBot="1" x14ac:dyDescent="0.35">
      <c r="A35" s="13" t="s">
        <v>75</v>
      </c>
      <c r="B35" s="130">
        <f>SUM(B25:B34)</f>
        <v>5187.4799999999996</v>
      </c>
      <c r="C35" s="142"/>
      <c r="D35" s="130">
        <f>SUM(D25:D34)</f>
        <v>11144.09</v>
      </c>
      <c r="E35" s="127"/>
      <c r="F35" s="130">
        <f>SUM(F25:F34)</f>
        <v>0</v>
      </c>
      <c r="G35" s="127"/>
      <c r="H35" s="130">
        <f>SUM(H25:H34)</f>
        <v>0</v>
      </c>
      <c r="I35" s="127"/>
      <c r="J35" s="130">
        <f>SUM(J25:J34)</f>
        <v>16331.57</v>
      </c>
      <c r="K35" s="116"/>
      <c r="L35" s="130">
        <f>SUM(L25:L34)</f>
        <v>0</v>
      </c>
    </row>
    <row r="36" spans="1:13" s="14" customFormat="1" ht="17.25" customHeight="1" thickTop="1" x14ac:dyDescent="0.2">
      <c r="B36" s="35"/>
      <c r="C36" s="55"/>
      <c r="D36" s="56"/>
      <c r="E36" s="55"/>
      <c r="F36" s="55"/>
      <c r="G36" s="55"/>
      <c r="H36" s="55"/>
      <c r="I36" s="55"/>
      <c r="J36" s="55"/>
      <c r="K36" s="55"/>
      <c r="L36" s="55"/>
    </row>
    <row r="37" spans="1:13" ht="28" x14ac:dyDescent="0.3">
      <c r="A37" s="67" t="s">
        <v>56</v>
      </c>
      <c r="B37" s="133"/>
      <c r="C37" s="8"/>
      <c r="D37" s="8"/>
      <c r="E37" s="8"/>
      <c r="F37" s="8"/>
      <c r="G37" s="8"/>
      <c r="H37" s="8"/>
      <c r="I37" s="8"/>
      <c r="J37" s="8"/>
      <c r="K37" s="8"/>
    </row>
    <row r="38" spans="1:13" ht="20.149999999999999" customHeight="1" x14ac:dyDescent="0.3">
      <c r="A38" s="85" t="s">
        <v>26</v>
      </c>
      <c r="B38" s="126"/>
      <c r="C38" s="134"/>
      <c r="D38" s="126"/>
      <c r="E38" s="127"/>
      <c r="F38" s="126"/>
      <c r="G38" s="127"/>
      <c r="H38" s="126"/>
      <c r="I38" s="127"/>
      <c r="J38" s="128">
        <f>H38+D38+F38+B38</f>
        <v>0</v>
      </c>
      <c r="K38" s="116"/>
      <c r="L38" s="126"/>
    </row>
    <row r="39" spans="1:13" ht="20.149999999999999" customHeight="1" thickBot="1" x14ac:dyDescent="0.35">
      <c r="A39" s="85" t="s">
        <v>27</v>
      </c>
      <c r="B39" s="141"/>
      <c r="C39" s="134"/>
      <c r="D39" s="141"/>
      <c r="E39" s="127"/>
      <c r="F39" s="141"/>
      <c r="G39" s="127"/>
      <c r="H39" s="141"/>
      <c r="I39" s="127"/>
      <c r="J39" s="128">
        <f>H39+D39+F39+B39</f>
        <v>0</v>
      </c>
      <c r="K39" s="116"/>
      <c r="L39" s="141"/>
    </row>
    <row r="40" spans="1:13" ht="20.149999999999999" customHeight="1" thickTop="1" thickBot="1" x14ac:dyDescent="0.35">
      <c r="A40" s="13" t="s">
        <v>76</v>
      </c>
      <c r="B40" s="130">
        <f>SUM(B38:B39)</f>
        <v>0</v>
      </c>
      <c r="C40" s="142"/>
      <c r="D40" s="130">
        <f>SUM(D38:D39)</f>
        <v>0</v>
      </c>
      <c r="E40" s="127"/>
      <c r="F40" s="130">
        <f>SUM(F38:F39)</f>
        <v>0</v>
      </c>
      <c r="G40" s="127"/>
      <c r="H40" s="130">
        <f>SUM(H38:H39)</f>
        <v>0</v>
      </c>
      <c r="I40" s="127"/>
      <c r="J40" s="130">
        <f>SUM(J38:J39)</f>
        <v>0</v>
      </c>
      <c r="K40" s="116"/>
      <c r="L40" s="130">
        <f>SUM(L38:L39)</f>
        <v>0</v>
      </c>
    </row>
    <row r="41" spans="1:13" ht="13.5" customHeight="1" thickTop="1" thickBot="1" x14ac:dyDescent="0.35">
      <c r="B41" s="36"/>
      <c r="C41" s="54"/>
      <c r="D41" s="36"/>
      <c r="E41" s="54"/>
      <c r="F41" s="54"/>
      <c r="G41" s="54"/>
      <c r="H41" s="36"/>
      <c r="I41" s="54"/>
      <c r="J41" s="55"/>
      <c r="K41" s="54"/>
      <c r="L41" s="54"/>
    </row>
    <row r="42" spans="1:13" s="15" customFormat="1" ht="20.149999999999999" customHeight="1" thickTop="1" thickBot="1" x14ac:dyDescent="0.35">
      <c r="A42" s="39" t="s">
        <v>12</v>
      </c>
      <c r="B42" s="143">
        <f>+B40+B35</f>
        <v>5187.4799999999996</v>
      </c>
      <c r="C42" s="129"/>
      <c r="D42" s="143">
        <f>+D40+D35</f>
        <v>11144.09</v>
      </c>
      <c r="E42" s="129"/>
      <c r="F42" s="143">
        <f>+F40+F35</f>
        <v>0</v>
      </c>
      <c r="G42" s="129"/>
      <c r="H42" s="143">
        <f>+H40+H35</f>
        <v>0</v>
      </c>
      <c r="I42" s="129"/>
      <c r="J42" s="143">
        <f>+J40+J35</f>
        <v>16331.57</v>
      </c>
      <c r="K42" s="129"/>
      <c r="L42" s="143">
        <f>+L40+L35</f>
        <v>0</v>
      </c>
    </row>
    <row r="43" spans="1:13" ht="13.5" thickTop="1" thickBot="1" x14ac:dyDescent="0.3">
      <c r="B43" s="37"/>
      <c r="C43" s="57"/>
      <c r="D43" s="57"/>
      <c r="E43" s="57"/>
      <c r="F43" s="57"/>
      <c r="G43" s="57"/>
      <c r="H43" s="57"/>
      <c r="I43" s="57"/>
      <c r="J43" s="55"/>
      <c r="K43" s="58"/>
      <c r="L43" s="54"/>
    </row>
    <row r="44" spans="1:13" ht="20.149999999999999" customHeight="1" thickTop="1" thickBot="1" x14ac:dyDescent="0.35">
      <c r="A44" s="40" t="s">
        <v>78</v>
      </c>
      <c r="B44" s="105">
        <f>+B22-B42</f>
        <v>2236.0100000000002</v>
      </c>
      <c r="C44" s="87"/>
      <c r="D44" s="105">
        <f>+D22-D42</f>
        <v>9865.2200000000012</v>
      </c>
      <c r="E44" s="87"/>
      <c r="F44" s="105">
        <f>+F22-F42</f>
        <v>0</v>
      </c>
      <c r="G44" s="87"/>
      <c r="H44" s="105">
        <f>+H22-H42</f>
        <v>0</v>
      </c>
      <c r="I44" s="87"/>
      <c r="J44" s="106">
        <f>IF((B44+D44+F44+H44)=(+J22-J42),H44+F44+D44+B44,"Cross Add Error")</f>
        <v>12101.230000000001</v>
      </c>
      <c r="K44" s="95"/>
      <c r="L44" s="105">
        <f>+L22-L42</f>
        <v>25762</v>
      </c>
      <c r="M44" s="88"/>
    </row>
    <row r="45" spans="1:13" ht="14.25" customHeight="1" thickBot="1" x14ac:dyDescent="0.35">
      <c r="A45" s="40"/>
      <c r="B45" s="148"/>
      <c r="C45" s="87"/>
      <c r="D45" s="148"/>
      <c r="E45" s="87"/>
      <c r="F45" s="148"/>
      <c r="G45" s="87"/>
      <c r="H45" s="148"/>
      <c r="I45" s="87"/>
      <c r="J45" s="148"/>
      <c r="K45" s="95"/>
      <c r="L45" s="148"/>
      <c r="M45" s="88"/>
    </row>
    <row r="46" spans="1:13" ht="19.5" customHeight="1" thickTop="1" thickBot="1" x14ac:dyDescent="0.35">
      <c r="A46" s="91" t="s">
        <v>84</v>
      </c>
      <c r="B46" s="115"/>
      <c r="C46" s="87"/>
      <c r="D46" s="115"/>
      <c r="E46" s="87"/>
      <c r="F46" s="115"/>
      <c r="G46" s="87"/>
      <c r="H46" s="115"/>
      <c r="I46" s="87"/>
      <c r="J46" s="104">
        <f>IF(H46+F46+D46+B46=0,0,"Transfer error")</f>
        <v>0</v>
      </c>
      <c r="K46" s="95"/>
      <c r="L46" s="115"/>
    </row>
    <row r="47" spans="1:13" ht="14.25" customHeight="1" thickTop="1" thickBot="1" x14ac:dyDescent="0.35">
      <c r="A47" s="11"/>
      <c r="B47" s="147"/>
      <c r="C47" s="87"/>
      <c r="D47" s="147"/>
      <c r="E47" s="87"/>
      <c r="F47" s="103"/>
      <c r="G47" s="87"/>
      <c r="H47" s="147"/>
      <c r="I47" s="87"/>
      <c r="J47" s="149"/>
      <c r="K47" s="95"/>
      <c r="L47" s="147"/>
    </row>
    <row r="48" spans="1:13" ht="29.25" customHeight="1" thickTop="1" thickBot="1" x14ac:dyDescent="0.35">
      <c r="A48" s="13" t="s">
        <v>31</v>
      </c>
      <c r="B48" s="102">
        <f>+B44+B46</f>
        <v>2236.0100000000002</v>
      </c>
      <c r="C48" s="87"/>
      <c r="D48" s="102">
        <f>+D44+D46</f>
        <v>9865.2200000000012</v>
      </c>
      <c r="E48" s="87"/>
      <c r="F48" s="102">
        <f>+F44+F46</f>
        <v>0</v>
      </c>
      <c r="G48" s="87"/>
      <c r="H48" s="102">
        <f>+H44+H46</f>
        <v>0</v>
      </c>
      <c r="I48" s="87"/>
      <c r="J48" s="102">
        <f>+J44+J46</f>
        <v>12101.230000000001</v>
      </c>
      <c r="K48" s="95"/>
      <c r="L48" s="102">
        <f>+L44+L46</f>
        <v>25762</v>
      </c>
    </row>
    <row r="49" spans="10:10" ht="13" thickTop="1" x14ac:dyDescent="0.25">
      <c r="J49" s="55"/>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4"/>
  <sheetViews>
    <sheetView zoomScale="75" zoomScaleNormal="75" zoomScaleSheetLayoutView="80" workbookViewId="0">
      <pane ySplit="2" topLeftCell="A3" activePane="bottomLeft" state="frozen"/>
      <selection activeCell="D45" sqref="D45"/>
      <selection pane="bottomLeft" activeCell="S9" sqref="S9"/>
    </sheetView>
  </sheetViews>
  <sheetFormatPr defaultColWidth="9.1796875" defaultRowHeight="12.5" x14ac:dyDescent="0.25"/>
  <cols>
    <col min="1" max="1" width="28.81640625" style="1" customWidth="1"/>
    <col min="2" max="2" width="19" style="30" customWidth="1"/>
    <col min="3" max="3" width="3.81640625" style="1" customWidth="1"/>
    <col min="4" max="4" width="15.453125" style="1" customWidth="1"/>
    <col min="5" max="5" width="1.54296875" style="1" customWidth="1"/>
    <col min="6" max="6" width="15.453125" style="1" customWidth="1"/>
    <col min="7" max="7" width="1.453125" style="1" customWidth="1"/>
    <col min="8" max="8" width="15.453125" style="1" customWidth="1"/>
    <col min="9" max="9" width="1.54296875" style="1" customWidth="1"/>
    <col min="10" max="10" width="15.54296875" style="1" customWidth="1"/>
    <col min="11" max="11" width="1.54296875" style="1" customWidth="1"/>
    <col min="12" max="12" width="14.7265625" style="1" customWidth="1"/>
    <col min="13" max="13" width="1.54296875" style="1" customWidth="1"/>
    <col min="14" max="14" width="14.7265625" style="1" customWidth="1"/>
    <col min="15" max="15" width="1.54296875" style="1" customWidth="1"/>
    <col min="16" max="16" width="14.7265625" style="1" customWidth="1"/>
    <col min="17" max="16384" width="9.1796875" style="1"/>
  </cols>
  <sheetData>
    <row r="1" spans="1:16" ht="27" customHeight="1" x14ac:dyDescent="0.4">
      <c r="B1" s="189" t="str">
        <f>'R&amp;P Accounts'!B2</f>
        <v>Al-Bir</v>
      </c>
      <c r="C1" s="189"/>
      <c r="D1" s="189"/>
      <c r="E1" s="189"/>
      <c r="F1" s="189"/>
      <c r="G1" s="189"/>
      <c r="H1" s="189"/>
      <c r="I1" s="189"/>
      <c r="J1" s="189"/>
      <c r="K1" s="189"/>
      <c r="L1" s="189"/>
      <c r="N1" s="189" t="str">
        <f>'R&amp;P Accounts'!L2</f>
        <v>SC047070</v>
      </c>
      <c r="O1" s="189"/>
      <c r="P1" s="189"/>
    </row>
    <row r="2" spans="1:16" s="46" customFormat="1" ht="26.25" customHeight="1" x14ac:dyDescent="0.25">
      <c r="A2" s="80" t="s">
        <v>83</v>
      </c>
      <c r="B2" s="43"/>
      <c r="C2" s="42"/>
      <c r="D2" s="42"/>
      <c r="E2" s="42"/>
      <c r="F2" s="171"/>
      <c r="G2" s="171"/>
      <c r="H2" s="171"/>
      <c r="I2" s="44"/>
      <c r="J2" s="44"/>
      <c r="K2" s="44"/>
      <c r="L2" s="45"/>
      <c r="M2" s="44"/>
      <c r="N2" s="45"/>
      <c r="O2" s="44"/>
      <c r="P2" s="45"/>
    </row>
    <row r="3" spans="1:16" ht="40.5" customHeight="1" x14ac:dyDescent="0.3">
      <c r="A3" s="50" t="s">
        <v>6</v>
      </c>
      <c r="B3" s="191" t="s">
        <v>5</v>
      </c>
      <c r="C3" s="191"/>
      <c r="D3" s="191"/>
      <c r="E3" s="18"/>
      <c r="F3" s="72" t="s">
        <v>2</v>
      </c>
      <c r="G3" s="15"/>
      <c r="H3" s="72" t="s">
        <v>3</v>
      </c>
      <c r="I3" s="82"/>
      <c r="J3" s="72" t="s">
        <v>67</v>
      </c>
      <c r="K3" s="82"/>
      <c r="L3" s="72" t="s">
        <v>69</v>
      </c>
      <c r="M3" s="82"/>
      <c r="N3" s="72" t="s">
        <v>63</v>
      </c>
      <c r="O3" s="82"/>
      <c r="P3" s="72" t="s">
        <v>64</v>
      </c>
    </row>
    <row r="4" spans="1:16" x14ac:dyDescent="0.25">
      <c r="B4" s="192"/>
      <c r="C4" s="192"/>
      <c r="D4" s="192"/>
      <c r="E4" s="68"/>
      <c r="F4" s="17" t="s">
        <v>4</v>
      </c>
      <c r="H4" s="17" t="s">
        <v>4</v>
      </c>
      <c r="I4" s="12"/>
      <c r="J4" s="17" t="s">
        <v>4</v>
      </c>
      <c r="K4" s="12"/>
      <c r="L4" s="17" t="s">
        <v>4</v>
      </c>
      <c r="M4" s="12"/>
      <c r="N4" s="17" t="s">
        <v>4</v>
      </c>
      <c r="O4" s="12"/>
      <c r="P4" s="17" t="s">
        <v>4</v>
      </c>
    </row>
    <row r="5" spans="1:16" ht="30" customHeight="1" x14ac:dyDescent="0.25">
      <c r="A5" s="177" t="s">
        <v>9</v>
      </c>
      <c r="B5" s="182" t="s">
        <v>29</v>
      </c>
      <c r="C5" s="182"/>
      <c r="D5" s="182"/>
      <c r="E5" s="23"/>
      <c r="F5" s="107">
        <v>2879</v>
      </c>
      <c r="G5" s="108"/>
      <c r="H5" s="107">
        <v>19386</v>
      </c>
      <c r="I5" s="108"/>
      <c r="J5" s="107"/>
      <c r="K5" s="108"/>
      <c r="L5" s="107"/>
      <c r="M5" s="108"/>
      <c r="N5" s="109">
        <f>F5+H5+J5+L5</f>
        <v>22265</v>
      </c>
      <c r="O5" s="108"/>
      <c r="P5" s="107">
        <v>12820</v>
      </c>
    </row>
    <row r="6" spans="1:16" ht="30" customHeight="1" x14ac:dyDescent="0.25">
      <c r="A6" s="178"/>
      <c r="B6" s="182" t="s">
        <v>30</v>
      </c>
      <c r="C6" s="182"/>
      <c r="D6" s="182"/>
      <c r="E6" s="23"/>
      <c r="F6" s="107">
        <v>2236</v>
      </c>
      <c r="G6" s="108">
        <v>9866</v>
      </c>
      <c r="H6" s="107">
        <v>9865</v>
      </c>
      <c r="I6" s="108"/>
      <c r="J6" s="107"/>
      <c r="K6" s="108"/>
      <c r="L6" s="107"/>
      <c r="M6" s="108"/>
      <c r="N6" s="109">
        <f>F6+H6+J6+L6</f>
        <v>12101</v>
      </c>
      <c r="O6" s="108"/>
      <c r="P6" s="107">
        <v>9445</v>
      </c>
    </row>
    <row r="7" spans="1:16" ht="26.25" customHeight="1" x14ac:dyDescent="0.25">
      <c r="A7" s="178"/>
      <c r="B7" s="172"/>
      <c r="C7" s="173"/>
      <c r="D7" s="174"/>
      <c r="E7" s="23"/>
      <c r="F7" s="110"/>
      <c r="G7" s="108"/>
      <c r="H7" s="110"/>
      <c r="I7" s="108"/>
      <c r="J7" s="110"/>
      <c r="K7" s="108"/>
      <c r="L7" s="110"/>
      <c r="M7" s="108"/>
      <c r="N7" s="109">
        <f>F7+H7+J7+L7</f>
        <v>0</v>
      </c>
      <c r="O7" s="108"/>
      <c r="P7" s="110"/>
    </row>
    <row r="8" spans="1:16" ht="26.25" customHeight="1" thickBot="1" x14ac:dyDescent="0.3">
      <c r="A8" s="178"/>
      <c r="B8" s="182"/>
      <c r="C8" s="182"/>
      <c r="D8" s="182"/>
      <c r="E8" s="23"/>
      <c r="F8" s="111"/>
      <c r="G8" s="108"/>
      <c r="H8" s="111"/>
      <c r="I8" s="108"/>
      <c r="J8" s="111"/>
      <c r="K8" s="108"/>
      <c r="L8" s="111"/>
      <c r="M8" s="108"/>
      <c r="N8" s="112">
        <f>F8+H8+J8+L8</f>
        <v>0</v>
      </c>
      <c r="O8" s="108"/>
      <c r="P8" s="111"/>
    </row>
    <row r="9" spans="1:16" ht="30" customHeight="1" thickTop="1" thickBot="1" x14ac:dyDescent="0.3">
      <c r="B9" s="180" t="s">
        <v>28</v>
      </c>
      <c r="C9" s="180"/>
      <c r="D9" s="180"/>
      <c r="E9" s="41"/>
      <c r="F9" s="113">
        <f>SUM(F5:F8)</f>
        <v>5115</v>
      </c>
      <c r="G9" s="96"/>
      <c r="H9" s="113">
        <f>SUM(H5:H8)</f>
        <v>29251</v>
      </c>
      <c r="I9" s="92"/>
      <c r="J9" s="113">
        <f>SUM(J5:J8)</f>
        <v>0</v>
      </c>
      <c r="K9" s="92"/>
      <c r="L9" s="113">
        <f>SUM(L5:L8)</f>
        <v>0</v>
      </c>
      <c r="M9" s="190"/>
      <c r="N9" s="114">
        <f>F9+H9+J9+L9</f>
        <v>34366</v>
      </c>
      <c r="O9" s="190"/>
      <c r="P9" s="113">
        <v>22265</v>
      </c>
    </row>
    <row r="10" spans="1:16" ht="26.25" customHeight="1" thickTop="1" x14ac:dyDescent="0.3">
      <c r="B10" s="181" t="s">
        <v>65</v>
      </c>
      <c r="C10" s="181"/>
      <c r="D10" s="181"/>
      <c r="E10" s="22"/>
      <c r="F10" s="97">
        <f>F6-'R&amp;P Accounts'!B48</f>
        <v>-1.0000000000218279E-2</v>
      </c>
      <c r="G10" s="92"/>
      <c r="H10" s="97">
        <f>H6-'R&amp;P Accounts'!D48</f>
        <v>-0.22000000000116415</v>
      </c>
      <c r="I10" s="92"/>
      <c r="J10" s="97">
        <f>J6-'R&amp;P Accounts'!F48</f>
        <v>0</v>
      </c>
      <c r="K10" s="92"/>
      <c r="L10" s="97">
        <f>L6-'R&amp;P Accounts'!H48</f>
        <v>0</v>
      </c>
      <c r="M10" s="190"/>
      <c r="N10" s="97">
        <f>N6-'R&amp;P Accounts'!J48</f>
        <v>-0.23000000000138243</v>
      </c>
      <c r="O10" s="190"/>
      <c r="P10" s="97">
        <f>P6-'R&amp;P Accounts'!L48</f>
        <v>-16317</v>
      </c>
    </row>
    <row r="11" spans="1:16" x14ac:dyDescent="0.25">
      <c r="B11" s="183"/>
      <c r="C11" s="183"/>
      <c r="D11" s="183"/>
      <c r="E11" s="19"/>
      <c r="G11" s="176"/>
      <c r="I11" s="176"/>
      <c r="J11" s="12"/>
      <c r="K11" s="12"/>
      <c r="M11" s="176"/>
      <c r="O11" s="176"/>
    </row>
    <row r="12" spans="1:16" ht="30.75" customHeight="1" x14ac:dyDescent="0.3">
      <c r="B12" s="170" t="s">
        <v>19</v>
      </c>
      <c r="C12" s="170"/>
      <c r="D12" s="170"/>
      <c r="E12" s="20"/>
      <c r="G12" s="176"/>
      <c r="H12" s="5"/>
      <c r="I12" s="176"/>
      <c r="J12" s="163" t="s">
        <v>14</v>
      </c>
      <c r="K12" s="163"/>
      <c r="L12" s="163"/>
      <c r="M12" s="176"/>
      <c r="N12" s="5" t="s">
        <v>35</v>
      </c>
      <c r="O12" s="176"/>
      <c r="P12" s="5" t="s">
        <v>10</v>
      </c>
    </row>
    <row r="13" spans="1:16" s="61" customFormat="1" ht="13" x14ac:dyDescent="0.3">
      <c r="B13" s="185"/>
      <c r="C13" s="185"/>
      <c r="D13" s="185"/>
      <c r="E13" s="62"/>
      <c r="F13" s="63"/>
      <c r="H13" s="63"/>
      <c r="I13" s="64"/>
      <c r="J13" s="64"/>
      <c r="K13" s="64"/>
      <c r="M13" s="64"/>
      <c r="N13" s="17" t="s">
        <v>4</v>
      </c>
      <c r="O13" s="12"/>
      <c r="P13" s="17" t="s">
        <v>4</v>
      </c>
    </row>
    <row r="14" spans="1:16" ht="20.149999999999999" customHeight="1" x14ac:dyDescent="0.3">
      <c r="A14" s="177" t="s">
        <v>32</v>
      </c>
      <c r="B14" s="175"/>
      <c r="C14" s="175"/>
      <c r="D14" s="175"/>
      <c r="E14" s="24"/>
      <c r="G14" s="176"/>
      <c r="I14" s="12"/>
      <c r="J14" s="151"/>
      <c r="K14" s="152"/>
      <c r="L14" s="153"/>
      <c r="M14" s="18"/>
      <c r="N14" s="98"/>
      <c r="O14" s="92"/>
      <c r="P14" s="98"/>
    </row>
    <row r="15" spans="1:16" ht="20.149999999999999" customHeight="1" x14ac:dyDescent="0.3">
      <c r="A15" s="178"/>
      <c r="B15" s="175"/>
      <c r="C15" s="175"/>
      <c r="D15" s="175"/>
      <c r="E15" s="24"/>
      <c r="G15" s="176"/>
      <c r="H15" s="5"/>
      <c r="I15" s="12"/>
      <c r="J15" s="151"/>
      <c r="K15" s="152"/>
      <c r="L15" s="153"/>
      <c r="M15" s="18"/>
      <c r="N15" s="98"/>
      <c r="O15" s="92"/>
      <c r="P15" s="98"/>
    </row>
    <row r="16" spans="1:16" ht="20.149999999999999" customHeight="1" x14ac:dyDescent="0.3">
      <c r="A16" s="178"/>
      <c r="B16" s="175"/>
      <c r="C16" s="175"/>
      <c r="D16" s="175"/>
      <c r="E16" s="24"/>
      <c r="F16" s="12"/>
      <c r="G16" s="12"/>
      <c r="H16" s="59"/>
      <c r="I16" s="12"/>
      <c r="J16" s="151"/>
      <c r="K16" s="152"/>
      <c r="L16" s="153"/>
      <c r="M16" s="18"/>
      <c r="N16" s="98"/>
      <c r="O16" s="92"/>
      <c r="P16" s="98"/>
    </row>
    <row r="17" spans="1:16" ht="20.149999999999999" customHeight="1" x14ac:dyDescent="0.3">
      <c r="A17" s="178"/>
      <c r="B17" s="175"/>
      <c r="C17" s="175"/>
      <c r="D17" s="175"/>
      <c r="E17" s="24"/>
      <c r="F17" s="12"/>
      <c r="G17" s="12"/>
      <c r="H17" s="59"/>
      <c r="I17" s="12"/>
      <c r="J17" s="151"/>
      <c r="K17" s="152"/>
      <c r="L17" s="153"/>
      <c r="M17" s="18"/>
      <c r="N17" s="98"/>
      <c r="O17" s="92"/>
      <c r="P17" s="98"/>
    </row>
    <row r="18" spans="1:16" ht="20.149999999999999" customHeight="1" thickBot="1" x14ac:dyDescent="0.35">
      <c r="A18" s="178"/>
      <c r="B18" s="175"/>
      <c r="C18" s="175"/>
      <c r="D18" s="175"/>
      <c r="E18" s="24"/>
      <c r="F18" s="12"/>
      <c r="G18" s="12"/>
      <c r="H18" s="59"/>
      <c r="I18" s="12"/>
      <c r="J18" s="151"/>
      <c r="K18" s="152"/>
      <c r="L18" s="153"/>
      <c r="M18" s="18"/>
      <c r="N18" s="99"/>
      <c r="O18" s="92"/>
      <c r="P18" s="99"/>
    </row>
    <row r="19" spans="1:16" ht="20.149999999999999" customHeight="1" thickBot="1" x14ac:dyDescent="0.3">
      <c r="A19" s="70"/>
      <c r="B19" s="71"/>
      <c r="C19" s="71"/>
      <c r="D19" s="71"/>
      <c r="E19" s="24"/>
      <c r="F19" s="12"/>
      <c r="G19" s="12"/>
      <c r="H19" s="59"/>
      <c r="I19" s="12"/>
      <c r="K19" s="12"/>
      <c r="L19" s="83" t="s">
        <v>71</v>
      </c>
      <c r="M19" s="18"/>
      <c r="N19" s="100">
        <f>SUM(N14:N18)</f>
        <v>0</v>
      </c>
      <c r="O19" s="92"/>
      <c r="P19" s="100">
        <f>SUM(P14:P18)</f>
        <v>0</v>
      </c>
    </row>
    <row r="20" spans="1:16" x14ac:dyDescent="0.25">
      <c r="B20" s="179"/>
      <c r="C20" s="179"/>
      <c r="D20" s="179"/>
      <c r="E20" s="12"/>
      <c r="G20" s="12"/>
      <c r="I20" s="12"/>
      <c r="J20" s="12"/>
      <c r="K20" s="12"/>
      <c r="L20" s="17"/>
      <c r="M20" s="12"/>
      <c r="N20" s="17"/>
      <c r="O20" s="12"/>
      <c r="P20" s="17"/>
    </row>
    <row r="21" spans="1:16" ht="27" customHeight="1" x14ac:dyDescent="0.3">
      <c r="B21" s="170" t="s">
        <v>19</v>
      </c>
      <c r="C21" s="170"/>
      <c r="D21" s="170"/>
      <c r="E21" s="21"/>
      <c r="G21" s="12"/>
      <c r="H21" s="163" t="s">
        <v>14</v>
      </c>
      <c r="I21" s="163"/>
      <c r="J21" s="163"/>
      <c r="K21" s="12"/>
      <c r="L21" s="5" t="s">
        <v>36</v>
      </c>
      <c r="M21" s="12"/>
      <c r="N21" s="5" t="s">
        <v>44</v>
      </c>
      <c r="O21" s="12"/>
      <c r="P21" s="5" t="s">
        <v>10</v>
      </c>
    </row>
    <row r="22" spans="1:16" s="61" customFormat="1" ht="13" x14ac:dyDescent="0.3">
      <c r="B22" s="185"/>
      <c r="C22" s="185"/>
      <c r="D22" s="185"/>
      <c r="E22" s="62"/>
      <c r="I22" s="64"/>
      <c r="J22" s="63"/>
      <c r="K22" s="64"/>
      <c r="L22" s="17" t="s">
        <v>4</v>
      </c>
      <c r="M22" s="12"/>
      <c r="N22" s="17" t="s">
        <v>4</v>
      </c>
      <c r="O22" s="12"/>
      <c r="P22" s="17" t="s">
        <v>4</v>
      </c>
    </row>
    <row r="23" spans="1:16" ht="20.149999999999999" customHeight="1" x14ac:dyDescent="0.3">
      <c r="A23" s="177" t="s">
        <v>33</v>
      </c>
      <c r="B23" s="175"/>
      <c r="C23" s="175"/>
      <c r="D23" s="175"/>
      <c r="E23" s="24"/>
      <c r="G23" s="12"/>
      <c r="H23" s="164"/>
      <c r="I23" s="165"/>
      <c r="J23" s="166"/>
      <c r="K23" s="18"/>
      <c r="L23" s="98"/>
      <c r="M23" s="92"/>
      <c r="N23" s="98"/>
      <c r="O23" s="92"/>
      <c r="P23" s="98"/>
    </row>
    <row r="24" spans="1:16" ht="20.149999999999999" customHeight="1" x14ac:dyDescent="0.3">
      <c r="A24" s="178"/>
      <c r="B24" s="175"/>
      <c r="C24" s="175"/>
      <c r="D24" s="175"/>
      <c r="E24" s="24"/>
      <c r="G24" s="12"/>
      <c r="H24" s="164"/>
      <c r="I24" s="165"/>
      <c r="J24" s="166"/>
      <c r="K24" s="18"/>
      <c r="L24" s="98"/>
      <c r="M24" s="92"/>
      <c r="N24" s="98"/>
      <c r="O24" s="92"/>
      <c r="P24" s="98"/>
    </row>
    <row r="25" spans="1:16" ht="20.149999999999999" customHeight="1" x14ac:dyDescent="0.3">
      <c r="A25" s="178"/>
      <c r="B25" s="175"/>
      <c r="C25" s="175"/>
      <c r="D25" s="175"/>
      <c r="E25" s="24"/>
      <c r="G25" s="12"/>
      <c r="H25" s="164"/>
      <c r="I25" s="165"/>
      <c r="J25" s="166"/>
      <c r="K25" s="18"/>
      <c r="L25" s="98"/>
      <c r="M25" s="92"/>
      <c r="N25" s="98"/>
      <c r="O25" s="92"/>
      <c r="P25" s="98"/>
    </row>
    <row r="26" spans="1:16" ht="20.149999999999999" customHeight="1" x14ac:dyDescent="0.3">
      <c r="A26" s="178"/>
      <c r="B26" s="175"/>
      <c r="C26" s="175"/>
      <c r="D26" s="175"/>
      <c r="E26" s="24"/>
      <c r="G26" s="12"/>
      <c r="H26" s="164"/>
      <c r="I26" s="165"/>
      <c r="J26" s="166"/>
      <c r="K26" s="18"/>
      <c r="L26" s="98"/>
      <c r="M26" s="92"/>
      <c r="N26" s="98"/>
      <c r="O26" s="92"/>
      <c r="P26" s="98"/>
    </row>
    <row r="27" spans="1:16" ht="20.149999999999999" customHeight="1" x14ac:dyDescent="0.3">
      <c r="A27" s="178"/>
      <c r="B27" s="175"/>
      <c r="C27" s="175"/>
      <c r="D27" s="175"/>
      <c r="E27" s="24"/>
      <c r="G27" s="12"/>
      <c r="H27" s="164"/>
      <c r="I27" s="165"/>
      <c r="J27" s="166"/>
      <c r="K27" s="18"/>
      <c r="L27" s="98"/>
      <c r="M27" s="92"/>
      <c r="N27" s="98"/>
      <c r="O27" s="92"/>
      <c r="P27" s="98"/>
    </row>
    <row r="28" spans="1:16" ht="20.149999999999999" customHeight="1" x14ac:dyDescent="0.3">
      <c r="A28" s="178"/>
      <c r="B28" s="175"/>
      <c r="C28" s="175"/>
      <c r="D28" s="175"/>
      <c r="E28" s="24"/>
      <c r="G28" s="12"/>
      <c r="H28" s="164"/>
      <c r="I28" s="165"/>
      <c r="J28" s="166"/>
      <c r="K28" s="18"/>
      <c r="L28" s="98"/>
      <c r="M28" s="92"/>
      <c r="N28" s="98"/>
      <c r="O28" s="92"/>
      <c r="P28" s="98"/>
    </row>
    <row r="29" spans="1:16" ht="20.149999999999999" customHeight="1" x14ac:dyDescent="0.3">
      <c r="A29" s="178"/>
      <c r="B29" s="175"/>
      <c r="C29" s="175"/>
      <c r="D29" s="175"/>
      <c r="E29" s="24"/>
      <c r="G29" s="12"/>
      <c r="H29" s="164"/>
      <c r="I29" s="165"/>
      <c r="J29" s="166"/>
      <c r="K29" s="18"/>
      <c r="L29" s="98"/>
      <c r="M29" s="92"/>
      <c r="N29" s="98"/>
      <c r="O29" s="92"/>
      <c r="P29" s="98"/>
    </row>
    <row r="30" spans="1:16" ht="20.149999999999999" customHeight="1" x14ac:dyDescent="0.3">
      <c r="A30" s="178"/>
      <c r="B30" s="175"/>
      <c r="C30" s="175"/>
      <c r="D30" s="175"/>
      <c r="E30" s="24"/>
      <c r="G30" s="12"/>
      <c r="H30" s="164"/>
      <c r="I30" s="165"/>
      <c r="J30" s="166"/>
      <c r="K30" s="18"/>
      <c r="L30" s="98"/>
      <c r="M30" s="92"/>
      <c r="N30" s="98"/>
      <c r="O30" s="92"/>
      <c r="P30" s="98"/>
    </row>
    <row r="31" spans="1:16" ht="20.149999999999999" customHeight="1" thickBot="1" x14ac:dyDescent="0.35">
      <c r="A31" s="178"/>
      <c r="B31" s="175"/>
      <c r="C31" s="175"/>
      <c r="D31" s="175"/>
      <c r="E31" s="24"/>
      <c r="G31" s="12"/>
      <c r="H31" s="164"/>
      <c r="I31" s="165"/>
      <c r="J31" s="166"/>
      <c r="K31" s="18"/>
      <c r="L31" s="99"/>
      <c r="M31" s="92"/>
      <c r="N31" s="99"/>
      <c r="O31" s="92"/>
      <c r="P31" s="99"/>
    </row>
    <row r="32" spans="1:16" ht="20.149999999999999" customHeight="1" thickBot="1" x14ac:dyDescent="0.3">
      <c r="A32" s="70"/>
      <c r="B32" s="71"/>
      <c r="C32" s="71"/>
      <c r="D32" s="71"/>
      <c r="E32" s="24"/>
      <c r="G32" s="12"/>
      <c r="I32" s="12"/>
      <c r="J32" s="72" t="s">
        <v>72</v>
      </c>
      <c r="K32" s="12"/>
      <c r="L32" s="100">
        <f>SUM(L23:L31)</f>
        <v>0</v>
      </c>
      <c r="M32" s="92"/>
      <c r="N32" s="100">
        <f>SUM(N23:N31)</f>
        <v>0</v>
      </c>
      <c r="O32" s="92"/>
      <c r="P32" s="100">
        <f>SUM(P23:P31)</f>
        <v>0</v>
      </c>
    </row>
    <row r="33" spans="1:16" ht="10.5" customHeight="1" x14ac:dyDescent="0.25">
      <c r="B33" s="183"/>
      <c r="C33" s="183"/>
      <c r="D33" s="183"/>
      <c r="E33" s="186"/>
      <c r="G33" s="186"/>
      <c r="H33" s="17"/>
      <c r="I33" s="176"/>
      <c r="J33" s="12"/>
      <c r="K33" s="12"/>
      <c r="L33" s="66"/>
      <c r="M33" s="176"/>
      <c r="N33" s="66"/>
      <c r="O33" s="184"/>
      <c r="P33" s="66"/>
    </row>
    <row r="34" spans="1:16" ht="19.5" customHeight="1" x14ac:dyDescent="0.3">
      <c r="B34" s="170" t="s">
        <v>19</v>
      </c>
      <c r="C34" s="170"/>
      <c r="D34" s="170"/>
      <c r="E34" s="186"/>
      <c r="G34" s="186"/>
      <c r="H34" s="17"/>
      <c r="I34" s="176"/>
      <c r="J34" s="163" t="s">
        <v>15</v>
      </c>
      <c r="K34" s="163"/>
      <c r="L34" s="163"/>
      <c r="M34" s="176"/>
      <c r="N34" s="5" t="s">
        <v>45</v>
      </c>
      <c r="O34" s="184"/>
      <c r="P34" s="5" t="s">
        <v>10</v>
      </c>
    </row>
    <row r="35" spans="1:16" s="61" customFormat="1" ht="13" x14ac:dyDescent="0.3">
      <c r="B35" s="185"/>
      <c r="C35" s="185"/>
      <c r="D35" s="185"/>
      <c r="E35" s="62"/>
      <c r="F35" s="1"/>
      <c r="H35" s="63"/>
      <c r="I35" s="64"/>
      <c r="J35" s="64"/>
      <c r="K35" s="64"/>
      <c r="M35" s="64"/>
      <c r="N35" s="17" t="s">
        <v>4</v>
      </c>
      <c r="O35" s="12"/>
      <c r="P35" s="17" t="s">
        <v>4</v>
      </c>
    </row>
    <row r="36" spans="1:16" ht="20.149999999999999" customHeight="1" x14ac:dyDescent="0.3">
      <c r="A36" s="177" t="s">
        <v>34</v>
      </c>
      <c r="B36" s="175"/>
      <c r="C36" s="175"/>
      <c r="D36" s="175"/>
      <c r="E36" s="24"/>
      <c r="G36" s="12"/>
      <c r="H36" s="17"/>
      <c r="I36" s="12"/>
      <c r="J36" s="167"/>
      <c r="K36" s="168"/>
      <c r="L36" s="169"/>
      <c r="M36" s="12"/>
      <c r="N36" s="94"/>
      <c r="O36" s="95"/>
      <c r="P36" s="94"/>
    </row>
    <row r="37" spans="1:16" ht="20.149999999999999" customHeight="1" x14ac:dyDescent="0.3">
      <c r="A37" s="178"/>
      <c r="B37" s="175"/>
      <c r="C37" s="175"/>
      <c r="D37" s="175"/>
      <c r="E37" s="24"/>
      <c r="G37" s="12"/>
      <c r="H37" s="17"/>
      <c r="I37" s="12"/>
      <c r="J37" s="167"/>
      <c r="K37" s="168"/>
      <c r="L37" s="169"/>
      <c r="M37" s="12"/>
      <c r="N37" s="94"/>
      <c r="O37" s="95"/>
      <c r="P37" s="94"/>
    </row>
    <row r="38" spans="1:16" ht="20.149999999999999" customHeight="1" x14ac:dyDescent="0.3">
      <c r="A38" s="178"/>
      <c r="B38" s="175"/>
      <c r="C38" s="175"/>
      <c r="D38" s="175"/>
      <c r="E38" s="24"/>
      <c r="G38" s="12"/>
      <c r="H38" s="17"/>
      <c r="I38" s="12"/>
      <c r="J38" s="167"/>
      <c r="K38" s="168"/>
      <c r="L38" s="169"/>
      <c r="M38" s="12"/>
      <c r="N38" s="94"/>
      <c r="O38" s="95"/>
      <c r="P38" s="94"/>
    </row>
    <row r="39" spans="1:16" ht="20.149999999999999" customHeight="1" x14ac:dyDescent="0.3">
      <c r="A39" s="178"/>
      <c r="B39" s="175"/>
      <c r="C39" s="175"/>
      <c r="D39" s="175"/>
      <c r="E39" s="24"/>
      <c r="G39" s="12"/>
      <c r="H39" s="17"/>
      <c r="I39" s="12"/>
      <c r="J39" s="167"/>
      <c r="K39" s="168"/>
      <c r="L39" s="169"/>
      <c r="M39" s="12"/>
      <c r="N39" s="94"/>
      <c r="O39" s="95"/>
      <c r="P39" s="94"/>
    </row>
    <row r="40" spans="1:16" ht="20.149999999999999" customHeight="1" thickBot="1" x14ac:dyDescent="0.35">
      <c r="A40" s="178"/>
      <c r="B40" s="175"/>
      <c r="C40" s="175"/>
      <c r="D40" s="175"/>
      <c r="E40" s="24"/>
      <c r="G40" s="12"/>
      <c r="H40" s="17"/>
      <c r="I40" s="12"/>
      <c r="J40" s="167"/>
      <c r="K40" s="168"/>
      <c r="L40" s="169"/>
      <c r="M40" s="12"/>
      <c r="N40" s="144"/>
      <c r="O40" s="95"/>
      <c r="P40" s="144"/>
    </row>
    <row r="41" spans="1:16" ht="20.149999999999999" customHeight="1" thickBot="1" x14ac:dyDescent="0.3">
      <c r="A41" s="70"/>
      <c r="B41" s="71"/>
      <c r="C41" s="71"/>
      <c r="D41" s="71"/>
      <c r="E41" s="24"/>
      <c r="G41" s="12"/>
      <c r="H41" s="17"/>
      <c r="I41" s="12"/>
      <c r="K41" s="12"/>
      <c r="L41" s="72" t="s">
        <v>72</v>
      </c>
      <c r="M41" s="12"/>
      <c r="N41" s="145">
        <f>SUM(N36:N40)</f>
        <v>0</v>
      </c>
      <c r="O41" s="95"/>
      <c r="P41" s="145">
        <f>SUM(P36:P40)</f>
        <v>0</v>
      </c>
    </row>
    <row r="42" spans="1:16" x14ac:dyDescent="0.25">
      <c r="A42" s="16"/>
      <c r="B42" s="38"/>
      <c r="C42" s="12"/>
      <c r="D42" s="12"/>
      <c r="E42" s="12"/>
      <c r="F42" s="12"/>
      <c r="G42" s="12"/>
      <c r="H42" s="12"/>
      <c r="I42" s="12"/>
      <c r="J42" s="12"/>
      <c r="K42" s="12"/>
      <c r="M42" s="12"/>
      <c r="O42" s="12"/>
    </row>
    <row r="43" spans="1:16" ht="23" x14ac:dyDescent="0.3">
      <c r="B43" s="170" t="s">
        <v>19</v>
      </c>
      <c r="C43" s="170"/>
      <c r="D43" s="170"/>
      <c r="E43" s="12"/>
      <c r="G43" s="12"/>
      <c r="H43" s="12"/>
      <c r="I43" s="12"/>
      <c r="J43" s="163" t="s">
        <v>15</v>
      </c>
      <c r="K43" s="163"/>
      <c r="L43" s="163"/>
      <c r="M43" s="12"/>
      <c r="N43" s="17" t="s">
        <v>46</v>
      </c>
      <c r="O43" s="12"/>
      <c r="P43" s="5" t="s">
        <v>10</v>
      </c>
    </row>
    <row r="44" spans="1:16" s="61" customFormat="1" ht="13" x14ac:dyDescent="0.3">
      <c r="B44" s="185"/>
      <c r="C44" s="185"/>
      <c r="D44" s="185"/>
      <c r="E44" s="62"/>
      <c r="F44" s="63"/>
      <c r="H44" s="63"/>
      <c r="I44" s="64"/>
      <c r="J44" s="64"/>
      <c r="K44" s="64"/>
      <c r="L44" s="63"/>
      <c r="M44" s="64"/>
      <c r="N44" s="17" t="s">
        <v>4</v>
      </c>
      <c r="O44" s="12"/>
      <c r="P44" s="17" t="s">
        <v>4</v>
      </c>
    </row>
    <row r="45" spans="1:16" ht="20.149999999999999" customHeight="1" x14ac:dyDescent="0.3">
      <c r="A45" s="177" t="s">
        <v>57</v>
      </c>
      <c r="B45" s="175"/>
      <c r="C45" s="175"/>
      <c r="D45" s="175"/>
      <c r="E45" s="24"/>
      <c r="G45" s="12"/>
      <c r="H45" s="12"/>
      <c r="I45" s="12"/>
      <c r="J45" s="167"/>
      <c r="K45" s="168"/>
      <c r="L45" s="169"/>
      <c r="M45" s="12"/>
      <c r="N45" s="93"/>
      <c r="O45" s="92"/>
      <c r="P45" s="93"/>
    </row>
    <row r="46" spans="1:16" ht="20.149999999999999" customHeight="1" x14ac:dyDescent="0.3">
      <c r="A46" s="178"/>
      <c r="B46" s="175"/>
      <c r="C46" s="175"/>
      <c r="D46" s="175"/>
      <c r="E46" s="24"/>
      <c r="G46" s="12"/>
      <c r="H46" s="12"/>
      <c r="I46" s="12"/>
      <c r="J46" s="167"/>
      <c r="K46" s="168"/>
      <c r="L46" s="169"/>
      <c r="M46" s="12"/>
      <c r="N46" s="93"/>
      <c r="O46" s="92"/>
      <c r="P46" s="93"/>
    </row>
    <row r="47" spans="1:16" ht="20.149999999999999" customHeight="1" thickBot="1" x14ac:dyDescent="0.35">
      <c r="A47" s="178"/>
      <c r="B47" s="175"/>
      <c r="C47" s="175"/>
      <c r="D47" s="175"/>
      <c r="E47" s="24"/>
      <c r="G47" s="12"/>
      <c r="H47" s="12"/>
      <c r="I47" s="12"/>
      <c r="J47" s="167"/>
      <c r="K47" s="168"/>
      <c r="L47" s="169"/>
      <c r="M47" s="12"/>
      <c r="N47" s="101"/>
      <c r="O47" s="92"/>
      <c r="P47" s="101"/>
    </row>
    <row r="48" spans="1:16" ht="20.149999999999999" customHeight="1" thickBot="1" x14ac:dyDescent="0.3">
      <c r="A48" s="70"/>
      <c r="B48" s="71"/>
      <c r="C48" s="71"/>
      <c r="D48" s="71"/>
      <c r="E48" s="24"/>
      <c r="G48" s="12"/>
      <c r="H48" s="12"/>
      <c r="I48" s="12"/>
      <c r="K48" s="12"/>
      <c r="L48" s="72" t="s">
        <v>72</v>
      </c>
      <c r="M48" s="12"/>
      <c r="N48" s="100">
        <f>SUM(N45:N47)</f>
        <v>0</v>
      </c>
      <c r="O48" s="92"/>
      <c r="P48" s="100">
        <f>SUM(P45:P47)</f>
        <v>0</v>
      </c>
    </row>
    <row r="49" spans="1:16" x14ac:dyDescent="0.25">
      <c r="A49" s="16"/>
      <c r="B49" s="38"/>
      <c r="C49" s="12"/>
      <c r="D49" s="12"/>
      <c r="E49" s="12"/>
      <c r="F49" s="12"/>
      <c r="G49" s="12"/>
      <c r="H49" s="12"/>
      <c r="I49" s="12"/>
      <c r="J49" s="12"/>
      <c r="K49" s="12"/>
      <c r="M49" s="12"/>
      <c r="O49" s="12"/>
    </row>
    <row r="50" spans="1:16" ht="40.5" customHeight="1" x14ac:dyDescent="0.3">
      <c r="A50" s="73" t="s">
        <v>66</v>
      </c>
      <c r="B50" s="187" t="s">
        <v>89</v>
      </c>
      <c r="C50" s="187"/>
      <c r="D50" s="187"/>
      <c r="E50" s="187"/>
      <c r="F50" s="187"/>
      <c r="G50" s="74"/>
      <c r="H50" s="188" t="s">
        <v>16</v>
      </c>
      <c r="I50" s="188"/>
      <c r="J50" s="188"/>
      <c r="K50" s="188"/>
      <c r="L50" s="188"/>
      <c r="M50" s="75"/>
      <c r="N50" s="75"/>
      <c r="O50" s="76"/>
      <c r="P50" s="77" t="s">
        <v>17</v>
      </c>
    </row>
    <row r="51" spans="1:16" ht="33.75" customHeight="1" x14ac:dyDescent="0.3">
      <c r="A51" s="51"/>
      <c r="B51" s="154" t="s">
        <v>98</v>
      </c>
      <c r="C51" s="155"/>
      <c r="D51" s="155"/>
      <c r="E51" s="155"/>
      <c r="F51" s="156"/>
      <c r="G51" s="65"/>
      <c r="H51" s="154" t="s">
        <v>99</v>
      </c>
      <c r="I51" s="155"/>
      <c r="J51" s="155"/>
      <c r="K51" s="155"/>
      <c r="L51" s="155"/>
      <c r="M51" s="155"/>
      <c r="N51" s="156"/>
      <c r="P51" s="78" t="s">
        <v>102</v>
      </c>
    </row>
    <row r="52" spans="1:16" ht="33.75" customHeight="1" x14ac:dyDescent="0.3">
      <c r="A52" s="51"/>
      <c r="B52" s="157"/>
      <c r="C52" s="158"/>
      <c r="D52" s="158"/>
      <c r="E52" s="158"/>
      <c r="F52" s="159"/>
      <c r="G52" s="65"/>
      <c r="H52" s="160"/>
      <c r="I52" s="161"/>
      <c r="J52" s="161"/>
      <c r="K52" s="161"/>
      <c r="L52" s="161"/>
      <c r="M52" s="161"/>
      <c r="N52" s="162"/>
      <c r="P52" s="79"/>
    </row>
    <row r="53" spans="1:16" ht="14" x14ac:dyDescent="0.25">
      <c r="F53" s="65"/>
      <c r="G53" s="65"/>
    </row>
    <row r="54" spans="1:16" ht="13" x14ac:dyDescent="0.3">
      <c r="B54" s="150" t="s">
        <v>90</v>
      </c>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28" zoomScale="85" zoomScaleNormal="85" zoomScaleSheetLayoutView="80" workbookViewId="0">
      <selection activeCell="A33" sqref="A33:A37"/>
    </sheetView>
  </sheetViews>
  <sheetFormatPr defaultColWidth="9.1796875" defaultRowHeight="12.5" x14ac:dyDescent="0.25"/>
  <cols>
    <col min="1" max="1" width="31.7265625" style="1" customWidth="1"/>
    <col min="2" max="2" width="15.453125" style="30" customWidth="1"/>
    <col min="3" max="3" width="1.7265625" style="1" customWidth="1"/>
    <col min="4" max="4" width="15.453125" style="1" customWidth="1"/>
    <col min="5" max="5" width="1.54296875" style="1" customWidth="1"/>
    <col min="6" max="6" width="15.453125" style="1" customWidth="1"/>
    <col min="7" max="7" width="1.453125" style="1" customWidth="1"/>
    <col min="8" max="8" width="15.453125" style="1" customWidth="1"/>
    <col min="9" max="9" width="1.54296875" style="1" customWidth="1"/>
    <col min="10" max="11" width="14.7265625" style="1" customWidth="1"/>
    <col min="12" max="16384" width="9.1796875" style="1"/>
  </cols>
  <sheetData>
    <row r="1" spans="1:12" ht="27.75" customHeight="1" x14ac:dyDescent="0.4">
      <c r="B1" s="189" t="str">
        <f>'R&amp;P Accounts'!B2</f>
        <v>Al-Bir</v>
      </c>
      <c r="C1" s="189"/>
      <c r="D1" s="189"/>
      <c r="E1" s="189"/>
      <c r="F1" s="189"/>
      <c r="G1" s="189"/>
      <c r="H1" s="189"/>
      <c r="I1" s="189"/>
      <c r="J1" s="189"/>
      <c r="K1" s="213" t="str">
        <f>'R&amp;P Accounts'!L2</f>
        <v>SC047070</v>
      </c>
      <c r="L1" s="213"/>
    </row>
    <row r="2" spans="1:12" ht="10.5" customHeight="1" x14ac:dyDescent="0.25">
      <c r="A2" s="215"/>
      <c r="B2" s="215"/>
      <c r="C2" s="215"/>
      <c r="D2" s="215"/>
      <c r="E2" s="215"/>
      <c r="F2" s="215"/>
      <c r="G2" s="215"/>
      <c r="H2" s="215"/>
      <c r="I2" s="215"/>
      <c r="J2" s="215"/>
      <c r="K2" s="215"/>
    </row>
    <row r="3" spans="1:12" s="46" customFormat="1" ht="26.25" customHeight="1" x14ac:dyDescent="0.25">
      <c r="A3" s="42" t="s">
        <v>79</v>
      </c>
      <c r="B3" s="43"/>
      <c r="C3" s="42"/>
      <c r="D3" s="42"/>
      <c r="E3" s="42"/>
      <c r="F3" s="42"/>
      <c r="G3" s="214"/>
      <c r="H3" s="214"/>
      <c r="I3" s="214"/>
      <c r="J3" s="214"/>
      <c r="K3" s="81"/>
    </row>
    <row r="4" spans="1:12" ht="15" customHeight="1" x14ac:dyDescent="0.25">
      <c r="A4" s="215"/>
      <c r="B4" s="215"/>
      <c r="C4" s="215"/>
      <c r="D4" s="215"/>
      <c r="E4" s="215"/>
      <c r="F4" s="215"/>
      <c r="G4" s="215"/>
      <c r="H4" s="215"/>
      <c r="I4" s="215"/>
      <c r="J4" s="215"/>
      <c r="K4" s="215"/>
    </row>
    <row r="5" spans="1:12" ht="20.149999999999999" customHeight="1" x14ac:dyDescent="0.25">
      <c r="A5" s="216" t="s">
        <v>80</v>
      </c>
      <c r="B5" s="218" t="s">
        <v>97</v>
      </c>
      <c r="C5" s="219"/>
      <c r="D5" s="219"/>
      <c r="E5" s="219"/>
      <c r="F5" s="219"/>
      <c r="G5" s="219"/>
      <c r="H5" s="219"/>
      <c r="I5" s="219"/>
      <c r="J5" s="219"/>
      <c r="K5" s="220"/>
    </row>
    <row r="6" spans="1:12" ht="20.149999999999999" customHeight="1" x14ac:dyDescent="0.25">
      <c r="A6" s="217"/>
      <c r="B6" s="221"/>
      <c r="C6" s="222"/>
      <c r="D6" s="222"/>
      <c r="E6" s="222"/>
      <c r="F6" s="222"/>
      <c r="G6" s="222"/>
      <c r="H6" s="222"/>
      <c r="I6" s="222"/>
      <c r="J6" s="222"/>
      <c r="K6" s="223"/>
    </row>
    <row r="7" spans="1:12" ht="29.25" customHeight="1" x14ac:dyDescent="0.25">
      <c r="A7" s="217"/>
      <c r="B7" s="221"/>
      <c r="C7" s="222"/>
      <c r="D7" s="222"/>
      <c r="E7" s="222"/>
      <c r="F7" s="222"/>
      <c r="G7" s="222"/>
      <c r="H7" s="222"/>
      <c r="I7" s="222"/>
      <c r="J7" s="222"/>
      <c r="K7" s="223"/>
    </row>
    <row r="8" spans="1:12" ht="41.25" customHeight="1" x14ac:dyDescent="0.25">
      <c r="A8" s="217"/>
      <c r="B8" s="221"/>
      <c r="C8" s="222"/>
      <c r="D8" s="222"/>
      <c r="E8" s="222"/>
      <c r="F8" s="222"/>
      <c r="G8" s="222"/>
      <c r="H8" s="222"/>
      <c r="I8" s="222"/>
      <c r="J8" s="222"/>
      <c r="K8" s="223"/>
    </row>
    <row r="9" spans="1:12" ht="64.5" customHeight="1" x14ac:dyDescent="0.25">
      <c r="A9" s="217"/>
      <c r="B9" s="224"/>
      <c r="C9" s="225"/>
      <c r="D9" s="225"/>
      <c r="E9" s="225"/>
      <c r="F9" s="225"/>
      <c r="G9" s="225"/>
      <c r="H9" s="225"/>
      <c r="I9" s="225"/>
      <c r="J9" s="225"/>
      <c r="K9" s="226"/>
    </row>
    <row r="10" spans="1:12" x14ac:dyDescent="0.25">
      <c r="A10" s="186"/>
      <c r="B10" s="186"/>
      <c r="C10" s="186"/>
      <c r="D10" s="186"/>
      <c r="E10" s="186"/>
      <c r="F10" s="186"/>
      <c r="G10" s="186"/>
      <c r="H10" s="186"/>
      <c r="I10" s="186"/>
      <c r="J10" s="186"/>
      <c r="K10" s="186"/>
    </row>
    <row r="11" spans="1:12" ht="27" customHeight="1" x14ac:dyDescent="0.25">
      <c r="B11" s="227" t="s">
        <v>39</v>
      </c>
      <c r="C11" s="227"/>
      <c r="D11" s="227"/>
      <c r="E11" s="227"/>
      <c r="F11" s="227"/>
      <c r="G11" s="12"/>
      <c r="H11" s="17" t="s">
        <v>38</v>
      </c>
      <c r="I11" s="12"/>
      <c r="J11" s="17" t="s">
        <v>77</v>
      </c>
      <c r="K11" s="17" t="s">
        <v>37</v>
      </c>
    </row>
    <row r="12" spans="1:12" ht="20.149999999999999" customHeight="1" x14ac:dyDescent="0.3">
      <c r="A12" s="216" t="s">
        <v>48</v>
      </c>
      <c r="B12" s="210"/>
      <c r="C12" s="211"/>
      <c r="D12" s="211"/>
      <c r="E12" s="211"/>
      <c r="F12" s="212"/>
      <c r="G12" s="18"/>
      <c r="H12" s="121"/>
      <c r="I12" s="122"/>
      <c r="J12" s="123"/>
      <c r="K12" s="124"/>
    </row>
    <row r="13" spans="1:12" ht="20.149999999999999" customHeight="1" x14ac:dyDescent="0.3">
      <c r="A13" s="217"/>
      <c r="B13" s="210"/>
      <c r="C13" s="211"/>
      <c r="D13" s="211"/>
      <c r="E13" s="211"/>
      <c r="F13" s="212"/>
      <c r="G13" s="18"/>
      <c r="H13" s="121"/>
      <c r="I13" s="122"/>
      <c r="J13" s="123"/>
      <c r="K13" s="124"/>
    </row>
    <row r="14" spans="1:12" ht="20.149999999999999" customHeight="1" x14ac:dyDescent="0.3">
      <c r="A14" s="217"/>
      <c r="B14" s="210"/>
      <c r="C14" s="211"/>
      <c r="D14" s="211"/>
      <c r="E14" s="211"/>
      <c r="F14" s="212"/>
      <c r="G14" s="18"/>
      <c r="H14" s="121"/>
      <c r="I14" s="122"/>
      <c r="J14" s="123"/>
      <c r="K14" s="124"/>
    </row>
    <row r="15" spans="1:12" ht="20.149999999999999" customHeight="1" x14ac:dyDescent="0.3">
      <c r="A15" s="217"/>
      <c r="B15" s="210"/>
      <c r="C15" s="211"/>
      <c r="D15" s="211"/>
      <c r="E15" s="211"/>
      <c r="F15" s="212"/>
      <c r="G15" s="18"/>
      <c r="H15" s="121"/>
      <c r="I15" s="122"/>
      <c r="J15" s="123"/>
      <c r="K15" s="124"/>
    </row>
    <row r="16" spans="1:12" ht="20.149999999999999" customHeight="1" x14ac:dyDescent="0.3">
      <c r="A16" s="217"/>
      <c r="B16" s="228"/>
      <c r="C16" s="229"/>
      <c r="D16" s="229"/>
      <c r="E16" s="229"/>
      <c r="F16" s="230"/>
      <c r="G16" s="18"/>
      <c r="H16" s="121"/>
      <c r="I16" s="122"/>
      <c r="J16" s="123"/>
      <c r="K16" s="125"/>
    </row>
    <row r="17" spans="1:11" ht="20.25" customHeight="1" x14ac:dyDescent="0.3">
      <c r="A17" s="12"/>
      <c r="B17" s="232" t="s">
        <v>71</v>
      </c>
      <c r="C17" s="232"/>
      <c r="D17" s="232"/>
      <c r="E17" s="232"/>
      <c r="F17" s="232"/>
      <c r="G17" s="232"/>
      <c r="H17" s="232"/>
      <c r="I17" s="232"/>
      <c r="J17" s="232"/>
      <c r="K17" s="146">
        <f>SUM(K12:K16)</f>
        <v>0</v>
      </c>
    </row>
    <row r="18" spans="1:11" ht="15.75" customHeight="1" x14ac:dyDescent="0.25">
      <c r="A18" s="12"/>
      <c r="B18" s="12"/>
      <c r="C18" s="12"/>
      <c r="D18" s="12"/>
      <c r="E18" s="12"/>
      <c r="F18" s="12"/>
      <c r="G18" s="12"/>
      <c r="H18" s="12"/>
      <c r="I18" s="12"/>
      <c r="J18" s="12"/>
      <c r="K18" s="12"/>
    </row>
    <row r="19" spans="1:11" ht="20.149999999999999" customHeight="1" x14ac:dyDescent="0.25">
      <c r="A19" s="60" t="s">
        <v>49</v>
      </c>
      <c r="B19" s="233" t="s">
        <v>81</v>
      </c>
      <c r="C19" s="234"/>
      <c r="D19" s="234"/>
      <c r="E19" s="234"/>
      <c r="F19" s="234"/>
      <c r="G19" s="234"/>
      <c r="H19" s="234"/>
      <c r="I19" s="234"/>
      <c r="J19" s="235"/>
      <c r="K19" s="244" t="s">
        <v>100</v>
      </c>
    </row>
    <row r="20" spans="1:11" ht="17.25" customHeight="1" x14ac:dyDescent="0.25">
      <c r="A20" s="16"/>
      <c r="B20" s="236"/>
      <c r="C20" s="237"/>
      <c r="D20" s="237"/>
      <c r="E20" s="237"/>
      <c r="F20" s="237"/>
      <c r="G20" s="237"/>
      <c r="H20" s="237"/>
      <c r="I20" s="237"/>
      <c r="J20" s="238"/>
      <c r="K20" s="245"/>
    </row>
    <row r="21" spans="1:11" ht="12.75" customHeight="1" x14ac:dyDescent="0.25">
      <c r="A21" s="186"/>
      <c r="B21" s="186"/>
      <c r="C21" s="186"/>
      <c r="D21" s="186"/>
      <c r="E21" s="186"/>
      <c r="F21" s="186"/>
      <c r="G21" s="186"/>
      <c r="H21" s="186"/>
      <c r="I21" s="186"/>
      <c r="J21" s="186"/>
      <c r="K21" s="186"/>
    </row>
    <row r="22" spans="1:11" ht="27" customHeight="1" x14ac:dyDescent="0.25">
      <c r="B22" s="227" t="s">
        <v>40</v>
      </c>
      <c r="C22" s="227"/>
      <c r="D22" s="227"/>
      <c r="E22" s="227"/>
      <c r="F22" s="227"/>
      <c r="G22" s="227"/>
      <c r="H22" s="227"/>
      <c r="I22" s="227"/>
      <c r="J22" s="227"/>
      <c r="K22" s="17" t="s">
        <v>37</v>
      </c>
    </row>
    <row r="23" spans="1:11" ht="19.5" customHeight="1" x14ac:dyDescent="0.3">
      <c r="A23" s="216" t="s">
        <v>50</v>
      </c>
      <c r="B23" s="210"/>
      <c r="C23" s="211"/>
      <c r="D23" s="211"/>
      <c r="E23" s="211"/>
      <c r="F23" s="211"/>
      <c r="G23" s="211"/>
      <c r="H23" s="211"/>
      <c r="I23" s="211"/>
      <c r="J23" s="212"/>
      <c r="K23" s="89"/>
    </row>
    <row r="24" spans="1:11" ht="20.149999999999999" customHeight="1" x14ac:dyDescent="0.3">
      <c r="A24" s="217"/>
      <c r="B24" s="210"/>
      <c r="C24" s="211"/>
      <c r="D24" s="211"/>
      <c r="E24" s="211"/>
      <c r="F24" s="211"/>
      <c r="G24" s="211"/>
      <c r="H24" s="211"/>
      <c r="I24" s="211"/>
      <c r="J24" s="212"/>
      <c r="K24" s="89"/>
    </row>
    <row r="25" spans="1:11" ht="20.149999999999999" customHeight="1" x14ac:dyDescent="0.3">
      <c r="A25" s="217"/>
      <c r="B25" s="210"/>
      <c r="C25" s="211"/>
      <c r="D25" s="211"/>
      <c r="E25" s="211"/>
      <c r="F25" s="211"/>
      <c r="G25" s="211"/>
      <c r="H25" s="211"/>
      <c r="I25" s="211"/>
      <c r="J25" s="212"/>
      <c r="K25" s="89"/>
    </row>
    <row r="26" spans="1:11" ht="20.149999999999999" customHeight="1" x14ac:dyDescent="0.3">
      <c r="A26" s="217"/>
      <c r="B26" s="210"/>
      <c r="C26" s="211"/>
      <c r="D26" s="211"/>
      <c r="E26" s="211"/>
      <c r="F26" s="211"/>
      <c r="G26" s="211"/>
      <c r="H26" s="211"/>
      <c r="I26" s="211"/>
      <c r="J26" s="212"/>
      <c r="K26" s="89"/>
    </row>
    <row r="27" spans="1:11" ht="20.149999999999999" customHeight="1" x14ac:dyDescent="0.3">
      <c r="A27" s="217"/>
      <c r="B27" s="228"/>
      <c r="C27" s="229"/>
      <c r="D27" s="229"/>
      <c r="E27" s="229"/>
      <c r="F27" s="229"/>
      <c r="G27" s="229"/>
      <c r="H27" s="229"/>
      <c r="I27" s="229"/>
      <c r="J27" s="230"/>
      <c r="K27" s="89"/>
    </row>
    <row r="28" spans="1:11" x14ac:dyDescent="0.25">
      <c r="A28" s="186"/>
      <c r="B28" s="186"/>
      <c r="C28" s="186"/>
      <c r="D28" s="186"/>
      <c r="E28" s="186"/>
      <c r="F28" s="186"/>
      <c r="G28" s="186"/>
      <c r="H28" s="186"/>
      <c r="I28" s="186"/>
      <c r="J28" s="186"/>
      <c r="K28" s="186"/>
    </row>
    <row r="29" spans="1:11" ht="20.149999999999999" customHeight="1" x14ac:dyDescent="0.25">
      <c r="A29" s="60" t="s">
        <v>51</v>
      </c>
      <c r="B29" s="233" t="s">
        <v>82</v>
      </c>
      <c r="C29" s="234"/>
      <c r="D29" s="234"/>
      <c r="E29" s="234"/>
      <c r="F29" s="234"/>
      <c r="G29" s="234"/>
      <c r="H29" s="234"/>
      <c r="I29" s="234"/>
      <c r="J29" s="235"/>
      <c r="K29" s="239"/>
    </row>
    <row r="30" spans="1:11" ht="17.25" customHeight="1" x14ac:dyDescent="0.25">
      <c r="A30" s="16"/>
      <c r="B30" s="236"/>
      <c r="C30" s="237"/>
      <c r="D30" s="237"/>
      <c r="E30" s="237"/>
      <c r="F30" s="237"/>
      <c r="G30" s="237"/>
      <c r="H30" s="237"/>
      <c r="I30" s="237"/>
      <c r="J30" s="238"/>
      <c r="K30" s="240"/>
    </row>
    <row r="31" spans="1:11" ht="12.75" customHeight="1" x14ac:dyDescent="0.25">
      <c r="A31" s="186"/>
      <c r="B31" s="186"/>
      <c r="C31" s="186"/>
      <c r="D31" s="186"/>
      <c r="E31" s="186"/>
      <c r="F31" s="186"/>
      <c r="G31" s="186"/>
      <c r="H31" s="186"/>
      <c r="I31" s="186"/>
      <c r="J31" s="186"/>
      <c r="K31" s="186"/>
    </row>
    <row r="32" spans="1:11" ht="27" customHeight="1" x14ac:dyDescent="0.25">
      <c r="A32" s="215"/>
      <c r="B32" s="215"/>
      <c r="C32" s="215"/>
      <c r="D32" s="215"/>
      <c r="E32" s="215"/>
      <c r="F32" s="215"/>
      <c r="G32" s="215"/>
      <c r="H32" s="215"/>
      <c r="I32" s="12"/>
      <c r="J32" s="17" t="s">
        <v>70</v>
      </c>
      <c r="K32" s="17" t="s">
        <v>37</v>
      </c>
    </row>
    <row r="33" spans="1:11" ht="20.149999999999999" customHeight="1" x14ac:dyDescent="0.3">
      <c r="A33" s="216" t="s">
        <v>52</v>
      </c>
      <c r="B33" s="210" t="s">
        <v>101</v>
      </c>
      <c r="C33" s="211"/>
      <c r="D33" s="211"/>
      <c r="E33" s="211"/>
      <c r="F33" s="211"/>
      <c r="G33" s="211"/>
      <c r="H33" s="212"/>
      <c r="I33" s="18"/>
      <c r="J33" s="89">
        <v>2</v>
      </c>
      <c r="K33" s="89">
        <v>1634</v>
      </c>
    </row>
    <row r="34" spans="1:11" ht="20.149999999999999" customHeight="1" x14ac:dyDescent="0.3">
      <c r="A34" s="217"/>
      <c r="B34" s="210"/>
      <c r="C34" s="211"/>
      <c r="D34" s="211"/>
      <c r="E34" s="211"/>
      <c r="F34" s="211"/>
      <c r="G34" s="211"/>
      <c r="H34" s="212"/>
      <c r="I34" s="18"/>
      <c r="J34" s="89"/>
      <c r="K34" s="89"/>
    </row>
    <row r="35" spans="1:11" ht="20.149999999999999" customHeight="1" x14ac:dyDescent="0.3">
      <c r="A35" s="217"/>
      <c r="B35" s="210"/>
      <c r="C35" s="211"/>
      <c r="D35" s="211"/>
      <c r="E35" s="211"/>
      <c r="F35" s="211"/>
      <c r="G35" s="211"/>
      <c r="H35" s="212"/>
      <c r="I35" s="18"/>
      <c r="J35" s="89"/>
      <c r="K35" s="89"/>
    </row>
    <row r="36" spans="1:11" ht="20.149999999999999" customHeight="1" x14ac:dyDescent="0.3">
      <c r="A36" s="217"/>
      <c r="B36" s="210"/>
      <c r="C36" s="211"/>
      <c r="D36" s="211"/>
      <c r="E36" s="211"/>
      <c r="F36" s="211"/>
      <c r="G36" s="211"/>
      <c r="H36" s="212"/>
      <c r="I36" s="18"/>
      <c r="J36" s="89"/>
      <c r="K36" s="89"/>
    </row>
    <row r="37" spans="1:11" ht="20.149999999999999" customHeight="1" x14ac:dyDescent="0.3">
      <c r="A37" s="217"/>
      <c r="B37" s="228"/>
      <c r="C37" s="229"/>
      <c r="D37" s="229"/>
      <c r="E37" s="229"/>
      <c r="F37" s="229"/>
      <c r="G37" s="229"/>
      <c r="H37" s="230"/>
      <c r="I37" s="18"/>
      <c r="J37" s="89"/>
      <c r="K37" s="89"/>
    </row>
    <row r="38" spans="1:11" x14ac:dyDescent="0.25">
      <c r="A38" s="186"/>
      <c r="B38" s="186"/>
      <c r="C38" s="186"/>
      <c r="D38" s="186"/>
      <c r="E38" s="186"/>
      <c r="F38" s="186"/>
      <c r="G38" s="186"/>
      <c r="H38" s="186"/>
      <c r="I38" s="186"/>
      <c r="J38" s="186"/>
      <c r="K38" s="186"/>
    </row>
    <row r="39" spans="1:11" ht="34.5" x14ac:dyDescent="0.3">
      <c r="B39" s="231" t="s">
        <v>41</v>
      </c>
      <c r="C39" s="231"/>
      <c r="D39" s="231"/>
      <c r="E39" s="12"/>
      <c r="F39" s="231" t="s">
        <v>47</v>
      </c>
      <c r="G39" s="231"/>
      <c r="H39" s="231"/>
      <c r="I39" s="12"/>
      <c r="J39" s="17" t="s">
        <v>42</v>
      </c>
      <c r="K39" s="17" t="s">
        <v>43</v>
      </c>
    </row>
    <row r="40" spans="1:11" ht="20.149999999999999" customHeight="1" x14ac:dyDescent="0.3">
      <c r="A40" s="216" t="s">
        <v>53</v>
      </c>
      <c r="B40" s="210"/>
      <c r="C40" s="211"/>
      <c r="D40" s="212"/>
      <c r="E40" s="90"/>
      <c r="F40" s="241"/>
      <c r="G40" s="242"/>
      <c r="H40" s="243"/>
      <c r="I40" s="18"/>
      <c r="J40" s="89"/>
      <c r="K40" s="89"/>
    </row>
    <row r="41" spans="1:11" ht="20.149999999999999" customHeight="1" x14ac:dyDescent="0.3">
      <c r="A41" s="217"/>
      <c r="B41" s="228"/>
      <c r="C41" s="229"/>
      <c r="D41" s="230"/>
      <c r="E41" s="90"/>
      <c r="F41" s="241"/>
      <c r="G41" s="242"/>
      <c r="H41" s="243"/>
      <c r="I41" s="18"/>
      <c r="J41" s="89"/>
      <c r="K41" s="89"/>
    </row>
    <row r="42" spans="1:11" ht="20.149999999999999" customHeight="1" x14ac:dyDescent="0.3">
      <c r="A42" s="217"/>
      <c r="B42" s="210"/>
      <c r="C42" s="211"/>
      <c r="D42" s="212"/>
      <c r="E42" s="90"/>
      <c r="F42" s="241"/>
      <c r="G42" s="242"/>
      <c r="H42" s="243"/>
      <c r="I42" s="18"/>
      <c r="J42" s="89"/>
      <c r="K42" s="89"/>
    </row>
    <row r="43" spans="1:11" ht="20.149999999999999" customHeight="1" x14ac:dyDescent="0.3">
      <c r="A43" s="217"/>
      <c r="B43" s="210"/>
      <c r="C43" s="211"/>
      <c r="D43" s="212"/>
      <c r="E43" s="90"/>
      <c r="F43" s="241"/>
      <c r="G43" s="242"/>
      <c r="H43" s="243"/>
      <c r="I43" s="18"/>
      <c r="J43" s="89"/>
      <c r="K43" s="89"/>
    </row>
    <row r="44" spans="1:11" ht="20.149999999999999" customHeight="1" x14ac:dyDescent="0.3">
      <c r="A44" s="217"/>
      <c r="B44" s="228"/>
      <c r="C44" s="229"/>
      <c r="D44" s="230"/>
      <c r="E44" s="90"/>
      <c r="F44" s="241"/>
      <c r="G44" s="242"/>
      <c r="H44" s="243"/>
      <c r="I44" s="18"/>
      <c r="J44" s="89"/>
      <c r="K44" s="89"/>
    </row>
    <row r="45" spans="1:11" x14ac:dyDescent="0.25">
      <c r="A45" s="215"/>
      <c r="B45" s="256"/>
      <c r="C45" s="256"/>
      <c r="D45" s="256"/>
      <c r="E45" s="256"/>
      <c r="F45" s="256"/>
      <c r="G45" s="256"/>
      <c r="H45" s="256"/>
      <c r="I45" s="256"/>
      <c r="J45" s="256"/>
      <c r="K45" s="256"/>
    </row>
    <row r="46" spans="1:11" ht="19.5" customHeight="1" x14ac:dyDescent="0.25">
      <c r="A46" s="246" t="s">
        <v>54</v>
      </c>
      <c r="B46" s="247"/>
      <c r="C46" s="248"/>
      <c r="D46" s="248"/>
      <c r="E46" s="248"/>
      <c r="F46" s="248"/>
      <c r="G46" s="248"/>
      <c r="H46" s="248"/>
      <c r="I46" s="248"/>
      <c r="J46" s="248"/>
      <c r="K46" s="249"/>
    </row>
    <row r="47" spans="1:11" ht="19.5" customHeight="1" x14ac:dyDescent="0.25">
      <c r="A47" s="246"/>
      <c r="B47" s="250"/>
      <c r="C47" s="251"/>
      <c r="D47" s="251"/>
      <c r="E47" s="251"/>
      <c r="F47" s="251"/>
      <c r="G47" s="251"/>
      <c r="H47" s="251"/>
      <c r="I47" s="251"/>
      <c r="J47" s="251"/>
      <c r="K47" s="252"/>
    </row>
    <row r="48" spans="1:11" ht="19.5" customHeight="1" x14ac:dyDescent="0.25">
      <c r="A48" s="246"/>
      <c r="B48" s="250"/>
      <c r="C48" s="251"/>
      <c r="D48" s="251"/>
      <c r="E48" s="251"/>
      <c r="F48" s="251"/>
      <c r="G48" s="251"/>
      <c r="H48" s="251"/>
      <c r="I48" s="251"/>
      <c r="J48" s="251"/>
      <c r="K48" s="252"/>
    </row>
    <row r="49" spans="1:11" ht="19.5" customHeight="1" x14ac:dyDescent="0.25">
      <c r="A49" s="246"/>
      <c r="B49" s="250"/>
      <c r="C49" s="251"/>
      <c r="D49" s="251"/>
      <c r="E49" s="251"/>
      <c r="F49" s="251"/>
      <c r="G49" s="251"/>
      <c r="H49" s="251"/>
      <c r="I49" s="251"/>
      <c r="J49" s="251"/>
      <c r="K49" s="252"/>
    </row>
    <row r="50" spans="1:11" ht="10.5" customHeight="1" x14ac:dyDescent="0.25">
      <c r="A50" s="246"/>
      <c r="B50" s="250"/>
      <c r="C50" s="251"/>
      <c r="D50" s="251"/>
      <c r="E50" s="251"/>
      <c r="F50" s="251"/>
      <c r="G50" s="251"/>
      <c r="H50" s="251"/>
      <c r="I50" s="251"/>
      <c r="J50" s="251"/>
      <c r="K50" s="252"/>
    </row>
    <row r="51" spans="1:11" ht="11.25" customHeight="1" x14ac:dyDescent="0.25">
      <c r="A51" s="246"/>
      <c r="B51" s="250"/>
      <c r="C51" s="251"/>
      <c r="D51" s="251"/>
      <c r="E51" s="251"/>
      <c r="F51" s="251"/>
      <c r="G51" s="251"/>
      <c r="H51" s="251"/>
      <c r="I51" s="251"/>
      <c r="J51" s="251"/>
      <c r="K51" s="252"/>
    </row>
    <row r="52" spans="1:11" ht="12.75" customHeight="1" x14ac:dyDescent="0.25">
      <c r="A52" s="246"/>
      <c r="B52" s="250"/>
      <c r="C52" s="251"/>
      <c r="D52" s="251"/>
      <c r="E52" s="251"/>
      <c r="F52" s="251"/>
      <c r="G52" s="251"/>
      <c r="H52" s="251"/>
      <c r="I52" s="251"/>
      <c r="J52" s="251"/>
      <c r="K52" s="252"/>
    </row>
    <row r="53" spans="1:11" ht="5.25" customHeight="1" x14ac:dyDescent="0.25">
      <c r="A53" s="246"/>
      <c r="B53" s="250"/>
      <c r="C53" s="251"/>
      <c r="D53" s="251"/>
      <c r="E53" s="251"/>
      <c r="F53" s="251"/>
      <c r="G53" s="251"/>
      <c r="H53" s="251"/>
      <c r="I53" s="251"/>
      <c r="J53" s="251"/>
      <c r="K53" s="252"/>
    </row>
    <row r="54" spans="1:11" ht="4.5" customHeight="1" x14ac:dyDescent="0.25">
      <c r="A54" s="246"/>
      <c r="B54" s="250"/>
      <c r="C54" s="251"/>
      <c r="D54" s="251"/>
      <c r="E54" s="251"/>
      <c r="F54" s="251"/>
      <c r="G54" s="251"/>
      <c r="H54" s="251"/>
      <c r="I54" s="251"/>
      <c r="J54" s="251"/>
      <c r="K54" s="252"/>
    </row>
    <row r="55" spans="1:11" ht="4.5" customHeight="1" x14ac:dyDescent="0.25">
      <c r="A55" s="246"/>
      <c r="B55" s="253"/>
      <c r="C55" s="254"/>
      <c r="D55" s="254"/>
      <c r="E55" s="254"/>
      <c r="F55" s="254"/>
      <c r="G55" s="254"/>
      <c r="H55" s="254"/>
      <c r="I55" s="254"/>
      <c r="J55" s="254"/>
      <c r="K55" s="255"/>
    </row>
    <row r="56" spans="1:11" x14ac:dyDescent="0.25">
      <c r="B56" s="52"/>
    </row>
  </sheetData>
  <mergeCells count="54">
    <mergeCell ref="A46:A55"/>
    <mergeCell ref="B46:K55"/>
    <mergeCell ref="A45:K45"/>
    <mergeCell ref="A40:A44"/>
    <mergeCell ref="B40:D40"/>
    <mergeCell ref="B41:D41"/>
    <mergeCell ref="B42:D42"/>
    <mergeCell ref="B43:D43"/>
    <mergeCell ref="B44:D44"/>
    <mergeCell ref="F41:H41"/>
    <mergeCell ref="F42:H42"/>
    <mergeCell ref="F43:H43"/>
    <mergeCell ref="F44:H44"/>
    <mergeCell ref="K19:K20"/>
    <mergeCell ref="A21:K21"/>
    <mergeCell ref="B22:J22"/>
    <mergeCell ref="B33:H33"/>
    <mergeCell ref="F40:H40"/>
    <mergeCell ref="B35:H35"/>
    <mergeCell ref="B36:H36"/>
    <mergeCell ref="B37:H37"/>
    <mergeCell ref="B17:J17"/>
    <mergeCell ref="B19:J20"/>
    <mergeCell ref="K29:K30"/>
    <mergeCell ref="A28:K28"/>
    <mergeCell ref="B23:J23"/>
    <mergeCell ref="B24:J24"/>
    <mergeCell ref="B25:J25"/>
    <mergeCell ref="B26:J26"/>
    <mergeCell ref="B27:J27"/>
    <mergeCell ref="B29:J30"/>
    <mergeCell ref="A23:A27"/>
    <mergeCell ref="B39:D39"/>
    <mergeCell ref="F39:H39"/>
    <mergeCell ref="A38:K38"/>
    <mergeCell ref="A32:H32"/>
    <mergeCell ref="A31:K31"/>
    <mergeCell ref="A33:A37"/>
    <mergeCell ref="B34:H34"/>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B16:F16"/>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0A33605A-15DF-4808-A798-AE1719152930}"/>
</file>

<file path=customXml/itemProps2.xml><?xml version="1.0" encoding="utf-8"?>
<ds:datastoreItem xmlns:ds="http://schemas.openxmlformats.org/officeDocument/2006/customXml" ds:itemID="{D58D0408-0502-41AB-AE5C-55BC703519DD}"/>
</file>

<file path=customXml/itemProps3.xml><?xml version="1.0" encoding="utf-8"?>
<ds:datastoreItem xmlns:ds="http://schemas.openxmlformats.org/officeDocument/2006/customXml" ds:itemID="{7A6C98E7-EF5B-4CEE-A6DB-E4DC0ADA96C0}"/>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R&amp;P Accounts</vt:lpstr>
      <vt:lpstr>Statement of balances</vt:lpstr>
      <vt:lpstr>Notes</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Fatene Abakar Ismail (NHS Healthcare Improvement Scotl</cp:lastModifiedBy>
  <cp:lastPrinted>2007-12-14T14:44:53Z</cp:lastPrinted>
  <dcterms:created xsi:type="dcterms:W3CDTF">2007-04-10T16:51:52Z</dcterms:created>
  <dcterms:modified xsi:type="dcterms:W3CDTF">2026-06-30T21:37:15Z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