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https://krsteel-my.sharepoint.com/personal/gayle_krgrp_co_uk/Documents/Documents/Cost Templates/"/>
    </mc:Choice>
  </mc:AlternateContent>
  <xr:revisionPtr revIDLastSave="6" documentId="8_{97B5715A-FC62-41DA-83D9-AABCA17E64FD}" xr6:coauthVersionLast="47" xr6:coauthVersionMax="47" xr10:uidLastSave="{99EE5470-B2A0-459D-873F-63FF41F12FCE}"/>
  <bookViews>
    <workbookView xWindow="28680" yWindow="-120" windowWidth="29040" windowHeight="15840" activeTab="1" xr2:uid="{00000000-000D-0000-FFFF-FFFF00000000}"/>
  </bookViews>
  <sheets>
    <sheet name="2024" sheetId="5" r:id="rId1"/>
    <sheet name="2025" sheetId="4" r:id="rId2"/>
    <sheet name="Xmas fayre" sheetId="2" r:id="rId3"/>
    <sheet name="Xmas party" sheetId="3" r:id="rId4"/>
    <sheet name="Sheet1" sheetId="6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4" l="1"/>
  <c r="E22" i="4"/>
  <c r="G33" i="4" s="1"/>
  <c r="J23" i="4"/>
  <c r="J10" i="4"/>
  <c r="G27" i="4"/>
  <c r="J10" i="5"/>
  <c r="J18" i="5"/>
  <c r="E21" i="5"/>
  <c r="G31" i="5" s="1"/>
  <c r="G27" i="5"/>
  <c r="F6" i="2"/>
  <c r="E3" i="3"/>
  <c r="E4" i="3" s="1"/>
  <c r="F5" i="2"/>
  <c r="J30" i="4" l="1"/>
  <c r="J24" i="5"/>
  <c r="G29" i="5" s="1"/>
  <c r="F10" i="2"/>
  <c r="G28" i="4" s="1"/>
  <c r="G29" i="4" l="1"/>
  <c r="G30" i="4" s="1"/>
  <c r="G34" i="4"/>
  <c r="G36" i="4" s="1"/>
  <c r="E8" i="5"/>
  <c r="E17" i="5" s="1"/>
  <c r="G28" i="5" s="1"/>
  <c r="G30" i="5" s="1"/>
  <c r="G33" i="5" s="1"/>
</calcChain>
</file>

<file path=xl/sharedStrings.xml><?xml version="1.0" encoding="utf-8"?>
<sst xmlns="http://schemas.openxmlformats.org/spreadsheetml/2006/main" count="87" uniqueCount="68">
  <si>
    <t>CLAN HATTON SUMMARY OF ACCOUNTS 2024-2025</t>
  </si>
  <si>
    <t>INCOME</t>
  </si>
  <si>
    <t>Summer disco fee</t>
  </si>
  <si>
    <t xml:space="preserve">OUTGOINGS </t>
  </si>
  <si>
    <t>Rag bag</t>
  </si>
  <si>
    <t>Kelly willox</t>
  </si>
  <si>
    <t>Book bags</t>
  </si>
  <si>
    <t>Kitty floats</t>
  </si>
  <si>
    <t xml:space="preserve">Halloween. Disco </t>
  </si>
  <si>
    <t>2024 CHRISTMAS FAYRE</t>
  </si>
  <si>
    <t>Stall table. Fee</t>
  </si>
  <si>
    <t>Children's toys</t>
  </si>
  <si>
    <t>Crackers/napkins/sweet</t>
  </si>
  <si>
    <t xml:space="preserve">Sumup takings for stalls </t>
  </si>
  <si>
    <t>Cash takings from stalls/raffles/tombola</t>
  </si>
  <si>
    <t>Fly fishing lures</t>
  </si>
  <si>
    <t>Christmas Fayre. Event</t>
  </si>
  <si>
    <t>Aberdeenshire Council Funding</t>
  </si>
  <si>
    <t xml:space="preserve">Christmas party </t>
  </si>
  <si>
    <t>Christmas gifts</t>
  </si>
  <si>
    <t>Teachers flowers</t>
  </si>
  <si>
    <t xml:space="preserve"> hoodies for school leavers</t>
  </si>
  <si>
    <t>Scot. Show takings</t>
  </si>
  <si>
    <t>Summer. Disco deposit</t>
  </si>
  <si>
    <t>Balance. For summer disco</t>
  </si>
  <si>
    <t xml:space="preserve">Calculators </t>
  </si>
  <si>
    <t>Summer disco snack &amp; drinks</t>
  </si>
  <si>
    <t>Sports day  refreshments</t>
  </si>
  <si>
    <t>Extra book bags</t>
  </si>
  <si>
    <t xml:space="preserve">Opening balance </t>
  </si>
  <si>
    <t xml:space="preserve">2023-2024 Opening Balance </t>
  </si>
  <si>
    <t>add:- incoming</t>
  </si>
  <si>
    <t xml:space="preserve">ddt:- Outgoings </t>
  </si>
  <si>
    <t xml:space="preserve">Pending/assured </t>
  </si>
  <si>
    <t>Hatton Fayre</t>
  </si>
  <si>
    <t>Fly-fishing Donation</t>
  </si>
  <si>
    <t>add; pending/assured</t>
  </si>
  <si>
    <t>Opening balance January 2025</t>
  </si>
  <si>
    <t xml:space="preserve">Teachers flowers </t>
  </si>
  <si>
    <t>Scot show donation</t>
  </si>
  <si>
    <t xml:space="preserve">Summer disco deposit </t>
  </si>
  <si>
    <t>Summer disco supplies</t>
  </si>
  <si>
    <t>Hoodies for school leavers</t>
  </si>
  <si>
    <t>Balance for summer disco</t>
  </si>
  <si>
    <t>drinks/snacks for disco</t>
  </si>
  <si>
    <t xml:space="preserve">Add. Book bags </t>
  </si>
  <si>
    <t xml:space="preserve">Disco door fee takings </t>
  </si>
  <si>
    <t>Deposit for halloween party</t>
  </si>
  <si>
    <t>Disco supplies</t>
  </si>
  <si>
    <t xml:space="preserve">Halloweeen UV lights </t>
  </si>
  <si>
    <t xml:space="preserve">Halloweeen disco balance </t>
  </si>
  <si>
    <t>Halloweeen disco Décor</t>
  </si>
  <si>
    <t>Lucky squares by Mellisa</t>
  </si>
  <si>
    <t>Xmas gift bags</t>
  </si>
  <si>
    <t>Xmas Fayre table fees</t>
  </si>
  <si>
    <t xml:space="preserve">Halloween disco takings </t>
  </si>
  <si>
    <t>Name badge rebate</t>
  </si>
  <si>
    <t>Xmas gift (cookie mix)</t>
  </si>
  <si>
    <t>Xmas party drink/snack</t>
  </si>
  <si>
    <t xml:space="preserve">teacher flowers </t>
  </si>
  <si>
    <t>Xmas Fayre raffles</t>
  </si>
  <si>
    <t xml:space="preserve">2025 Opening Balance </t>
  </si>
  <si>
    <t>income</t>
  </si>
  <si>
    <t xml:space="preserve">out goings </t>
  </si>
  <si>
    <t>Balance as at 1st January 2026</t>
  </si>
  <si>
    <t xml:space="preserve">Summary </t>
  </si>
  <si>
    <t xml:space="preserve">Crackers &amp; napkins </t>
  </si>
  <si>
    <t>CLAN HATTON SUMMARY OF ACCOUNTS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</si>
</sst>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9" x14ac:knownFonts="1">
    <font>
      <sz val="11"/>
      <color theme="1"/>
      <name val="Aptos Narrow"/>
      <family val="2"/>
      <scheme val="minor"/>
    </font>
    <font>
      <u val="double"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 val="singleAccounting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44" fontId="0" fillId="0" borderId="0" xfId="1" applyFont="1" applyFill="1"/>
    <xf numFmtId="44" fontId="0" fillId="0" borderId="1" xfId="1" applyFont="1" applyFill="1" applyBorder="1"/>
    <xf numFmtId="44" fontId="0" fillId="0" borderId="1" xfId="0" applyNumberFormat="1" applyBorder="1"/>
    <xf numFmtId="44" fontId="3" fillId="0" borderId="0" xfId="0" applyNumberFormat="1" applyFont="1"/>
    <xf numFmtId="0" fontId="3" fillId="0" borderId="0" xfId="0" applyFont="1"/>
    <xf numFmtId="0" fontId="4" fillId="0" borderId="0" xfId="0" applyFont="1"/>
    <xf numFmtId="44" fontId="4" fillId="0" borderId="0" xfId="1" applyFont="1" applyFill="1"/>
    <xf numFmtId="0" fontId="5" fillId="0" borderId="0" xfId="0" applyFont="1"/>
    <xf numFmtId="14" fontId="0" fillId="0" borderId="0" xfId="0" applyNumberFormat="1" applyAlignment="1">
      <alignment horizontal="left" vertical="top"/>
    </xf>
    <xf numFmtId="14" fontId="0" fillId="0" borderId="0" xfId="0" applyNumberFormat="1"/>
    <xf numFmtId="44" fontId="0" fillId="0" borderId="0" xfId="0" applyNumberFormat="1"/>
    <xf numFmtId="44" fontId="6" fillId="0" borderId="0" xfId="1" applyFont="1" applyFill="1"/>
    <xf numFmtId="44" fontId="7" fillId="0" borderId="1" xfId="0" applyNumberFormat="1" applyFont="1" applyBorder="1"/>
    <xf numFmtId="44" fontId="8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D952C-96EE-4648-B23B-43ED4675FBDB}">
  <dimension ref="A1:J33"/>
  <sheetViews>
    <sheetView view="pageBreakPreview" zoomScale="60" zoomScaleNormal="100" workbookViewId="0">
      <selection sqref="A1:XFD1048576"/>
    </sheetView>
  </sheetViews>
  <sheetFormatPr defaultRowHeight="15" x14ac:dyDescent="0.25"/>
  <cols>
    <col min="1" max="1" width="13.5703125" customWidth="1"/>
    <col min="5" max="5" width="12.140625" customWidth="1"/>
    <col min="6" max="6" width="5.28515625" customWidth="1"/>
    <col min="7" max="7" width="16.7109375" customWidth="1"/>
    <col min="10" max="10" width="13.7109375" customWidth="1"/>
  </cols>
  <sheetData>
    <row r="1" spans="1:10" x14ac:dyDescent="0.25">
      <c r="A1" s="7" t="s">
        <v>0</v>
      </c>
      <c r="B1" s="7"/>
      <c r="C1" s="7"/>
      <c r="D1" s="7"/>
      <c r="E1" s="8"/>
      <c r="F1" s="7"/>
      <c r="G1" s="7"/>
      <c r="H1" s="7"/>
      <c r="J1" s="2"/>
    </row>
    <row r="2" spans="1:10" x14ac:dyDescent="0.25">
      <c r="A2" s="7"/>
      <c r="B2" s="7"/>
      <c r="C2" s="7"/>
      <c r="D2" s="7"/>
      <c r="E2" s="8"/>
      <c r="F2" s="7"/>
      <c r="G2" s="7"/>
      <c r="H2" s="7"/>
      <c r="J2" s="2"/>
    </row>
    <row r="3" spans="1:10" x14ac:dyDescent="0.25">
      <c r="A3" s="7"/>
      <c r="B3" s="7" t="s">
        <v>29</v>
      </c>
      <c r="C3" s="7"/>
      <c r="D3" s="6">
        <v>2762.39</v>
      </c>
      <c r="E3" s="8"/>
      <c r="F3" s="7"/>
      <c r="G3" s="7"/>
      <c r="H3" s="7"/>
      <c r="J3" s="2"/>
    </row>
    <row r="4" spans="1:10" x14ac:dyDescent="0.25">
      <c r="A4" s="7"/>
      <c r="B4" s="7"/>
      <c r="C4" s="7"/>
      <c r="D4" s="7"/>
      <c r="E4" s="8"/>
      <c r="F4" s="7"/>
      <c r="G4" s="7"/>
      <c r="H4" s="7"/>
      <c r="J4" s="2"/>
    </row>
    <row r="5" spans="1:10" x14ac:dyDescent="0.25">
      <c r="A5" s="7" t="s">
        <v>1</v>
      </c>
      <c r="B5" s="7"/>
      <c r="C5" s="7"/>
      <c r="D5" s="7"/>
      <c r="E5" s="8"/>
      <c r="F5" s="7"/>
      <c r="G5" s="7" t="s">
        <v>3</v>
      </c>
      <c r="H5" s="7"/>
      <c r="J5" s="2"/>
    </row>
    <row r="6" spans="1:10" x14ac:dyDescent="0.25">
      <c r="A6" s="10">
        <v>45408</v>
      </c>
      <c r="B6" t="s">
        <v>4</v>
      </c>
      <c r="E6" s="2">
        <v>63.3</v>
      </c>
      <c r="G6" s="10">
        <v>45560</v>
      </c>
      <c r="H6" t="s">
        <v>5</v>
      </c>
      <c r="J6" s="2">
        <v>30</v>
      </c>
    </row>
    <row r="7" spans="1:10" x14ac:dyDescent="0.25">
      <c r="A7" s="10">
        <v>45562</v>
      </c>
      <c r="B7" t="s">
        <v>4</v>
      </c>
      <c r="E7" s="2">
        <v>66.3</v>
      </c>
      <c r="G7" s="10">
        <v>45925</v>
      </c>
      <c r="H7" t="s">
        <v>6</v>
      </c>
      <c r="J7" s="2">
        <v>107.4</v>
      </c>
    </row>
    <row r="8" spans="1:10" x14ac:dyDescent="0.25">
      <c r="A8" s="10">
        <v>46001</v>
      </c>
      <c r="B8" t="s">
        <v>16</v>
      </c>
      <c r="E8" s="2">
        <f>'Xmas fayre'!F10</f>
        <v>1029.8800000000001</v>
      </c>
      <c r="G8" s="10">
        <v>45595</v>
      </c>
      <c r="H8" t="s">
        <v>7</v>
      </c>
      <c r="J8" s="2">
        <v>130</v>
      </c>
    </row>
    <row r="9" spans="1:10" x14ac:dyDescent="0.25">
      <c r="A9" s="10">
        <v>45638</v>
      </c>
      <c r="B9" t="s">
        <v>17</v>
      </c>
      <c r="E9" s="2">
        <v>283.5</v>
      </c>
      <c r="G9" s="10">
        <v>45575</v>
      </c>
      <c r="H9" t="s">
        <v>8</v>
      </c>
      <c r="J9" s="2">
        <v>250.5</v>
      </c>
    </row>
    <row r="10" spans="1:10" x14ac:dyDescent="0.25">
      <c r="A10" s="10">
        <v>45639</v>
      </c>
      <c r="B10" t="s">
        <v>4</v>
      </c>
      <c r="E10" s="2">
        <v>69.3</v>
      </c>
      <c r="G10" s="10">
        <v>45627</v>
      </c>
      <c r="H10" t="s">
        <v>18</v>
      </c>
      <c r="J10" s="2">
        <f>98.5+43.98</f>
        <v>142.47999999999999</v>
      </c>
    </row>
    <row r="11" spans="1:10" x14ac:dyDescent="0.25">
      <c r="A11" s="10">
        <v>45702</v>
      </c>
      <c r="B11" t="s">
        <v>4</v>
      </c>
      <c r="E11" s="2">
        <v>105</v>
      </c>
      <c r="G11" s="10">
        <v>45610</v>
      </c>
      <c r="H11" t="s">
        <v>19</v>
      </c>
      <c r="J11" s="2">
        <v>412.25</v>
      </c>
    </row>
    <row r="12" spans="1:10" x14ac:dyDescent="0.25">
      <c r="A12" s="10">
        <v>45743</v>
      </c>
      <c r="B12" t="s">
        <v>22</v>
      </c>
      <c r="E12" s="2">
        <v>291.5</v>
      </c>
      <c r="G12" s="10">
        <v>45685</v>
      </c>
      <c r="H12" t="s">
        <v>20</v>
      </c>
      <c r="J12" s="2">
        <v>15</v>
      </c>
    </row>
    <row r="13" spans="1:10" x14ac:dyDescent="0.25">
      <c r="A13" s="10">
        <v>45779</v>
      </c>
      <c r="B13" t="s">
        <v>4</v>
      </c>
      <c r="E13" s="2">
        <v>44.2</v>
      </c>
      <c r="G13" s="10">
        <v>45684</v>
      </c>
      <c r="H13" t="s">
        <v>21</v>
      </c>
      <c r="J13" s="2">
        <v>150</v>
      </c>
    </row>
    <row r="14" spans="1:10" x14ac:dyDescent="0.25">
      <c r="A14" s="10">
        <v>45863</v>
      </c>
      <c r="B14" t="s">
        <v>4</v>
      </c>
      <c r="E14" s="2">
        <v>45.6</v>
      </c>
      <c r="G14" s="10">
        <v>45719</v>
      </c>
      <c r="H14" t="s">
        <v>20</v>
      </c>
      <c r="J14" s="2">
        <v>30.48</v>
      </c>
    </row>
    <row r="15" spans="1:10" x14ac:dyDescent="0.25">
      <c r="A15" s="10">
        <v>45901</v>
      </c>
      <c r="B15" t="s">
        <v>2</v>
      </c>
      <c r="E15" s="3">
        <v>235</v>
      </c>
      <c r="G15" s="10">
        <v>45775</v>
      </c>
      <c r="H15" t="s">
        <v>23</v>
      </c>
      <c r="J15" s="2">
        <v>150</v>
      </c>
    </row>
    <row r="16" spans="1:10" x14ac:dyDescent="0.25">
      <c r="E16" s="2"/>
      <c r="G16" s="10">
        <v>45819</v>
      </c>
      <c r="H16" t="s">
        <v>24</v>
      </c>
      <c r="J16" s="2">
        <v>450</v>
      </c>
    </row>
    <row r="17" spans="1:10" x14ac:dyDescent="0.25">
      <c r="E17" s="2">
        <f>SUM(E6:E16)</f>
        <v>2233.58</v>
      </c>
      <c r="G17" s="10">
        <v>45827</v>
      </c>
      <c r="H17" t="s">
        <v>25</v>
      </c>
      <c r="J17" s="2">
        <v>136</v>
      </c>
    </row>
    <row r="18" spans="1:10" x14ac:dyDescent="0.25">
      <c r="E18" s="2"/>
      <c r="G18" s="10">
        <v>45827</v>
      </c>
      <c r="H18" t="s">
        <v>26</v>
      </c>
      <c r="J18" s="2">
        <f>26.71+36.6</f>
        <v>63.31</v>
      </c>
    </row>
    <row r="19" spans="1:10" x14ac:dyDescent="0.25">
      <c r="A19" s="9" t="s">
        <v>33</v>
      </c>
      <c r="C19" t="s">
        <v>34</v>
      </c>
      <c r="E19" s="2">
        <v>178</v>
      </c>
      <c r="G19" s="10">
        <v>45833</v>
      </c>
      <c r="H19" t="s">
        <v>20</v>
      </c>
      <c r="J19" s="2">
        <v>34.950000000000003</v>
      </c>
    </row>
    <row r="20" spans="1:10" x14ac:dyDescent="0.25">
      <c r="C20" t="s">
        <v>35</v>
      </c>
      <c r="E20" s="3">
        <v>105</v>
      </c>
      <c r="G20" s="10">
        <v>45859</v>
      </c>
      <c r="H20" t="s">
        <v>27</v>
      </c>
      <c r="J20" s="2">
        <v>30.23</v>
      </c>
    </row>
    <row r="21" spans="1:10" x14ac:dyDescent="0.25">
      <c r="E21" s="2">
        <f>SUM(E19:E20)</f>
        <v>283</v>
      </c>
      <c r="G21" s="10">
        <v>45859</v>
      </c>
      <c r="H21" t="s">
        <v>20</v>
      </c>
      <c r="J21" s="2">
        <v>45</v>
      </c>
    </row>
    <row r="22" spans="1:10" x14ac:dyDescent="0.25">
      <c r="E22" s="2"/>
      <c r="G22" s="10">
        <v>45895</v>
      </c>
      <c r="H22" t="s">
        <v>28</v>
      </c>
      <c r="J22" s="3">
        <v>35</v>
      </c>
    </row>
    <row r="23" spans="1:10" x14ac:dyDescent="0.25">
      <c r="E23" s="2"/>
      <c r="J23" s="2"/>
    </row>
    <row r="24" spans="1:10" x14ac:dyDescent="0.25">
      <c r="E24" s="2"/>
      <c r="J24" s="2">
        <f>SUM(J6:J23)</f>
        <v>2212.6</v>
      </c>
    </row>
    <row r="25" spans="1:10" x14ac:dyDescent="0.25">
      <c r="E25" s="2"/>
      <c r="J25" s="2"/>
    </row>
    <row r="26" spans="1:10" x14ac:dyDescent="0.25">
      <c r="C26" t="s">
        <v>30</v>
      </c>
      <c r="E26" s="2"/>
      <c r="G26" s="2"/>
      <c r="J26" s="2"/>
    </row>
    <row r="27" spans="1:10" x14ac:dyDescent="0.25">
      <c r="C27" t="s">
        <v>31</v>
      </c>
      <c r="E27" s="2"/>
      <c r="G27" s="2">
        <f>D3</f>
        <v>2762.39</v>
      </c>
      <c r="J27" s="2"/>
    </row>
    <row r="28" spans="1:10" x14ac:dyDescent="0.25">
      <c r="C28" t="s">
        <v>32</v>
      </c>
      <c r="E28" s="2"/>
      <c r="G28" s="2">
        <f>E17</f>
        <v>2233.58</v>
      </c>
      <c r="J28" s="2"/>
    </row>
    <row r="29" spans="1:10" x14ac:dyDescent="0.25">
      <c r="E29" s="2"/>
      <c r="G29" s="3">
        <f>-J24</f>
        <v>-2212.6</v>
      </c>
      <c r="J29" s="2"/>
    </row>
    <row r="30" spans="1:10" x14ac:dyDescent="0.25">
      <c r="E30" s="2"/>
      <c r="G30" s="2">
        <f>SUM(G27:G29)</f>
        <v>2783.3699999999994</v>
      </c>
      <c r="J30" s="2"/>
    </row>
    <row r="31" spans="1:10" x14ac:dyDescent="0.25">
      <c r="D31" t="s">
        <v>36</v>
      </c>
      <c r="E31" s="2"/>
      <c r="G31" s="4">
        <f>E21</f>
        <v>283</v>
      </c>
      <c r="J31" s="2"/>
    </row>
    <row r="32" spans="1:10" x14ac:dyDescent="0.25">
      <c r="E32" s="2"/>
      <c r="J32" s="2"/>
    </row>
    <row r="33" spans="5:10" x14ac:dyDescent="0.25">
      <c r="E33" s="2"/>
      <c r="G33" s="5">
        <f>SUM(G30:G31)</f>
        <v>3066.3699999999994</v>
      </c>
      <c r="J33" s="2"/>
    </row>
  </sheetData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B66C5-E3E1-4FBA-8BC8-33816CE11169}">
  <dimension ref="A1:J38"/>
  <sheetViews>
    <sheetView tabSelected="1" zoomScaleNormal="100" workbookViewId="0">
      <selection activeCell="E27" sqref="E27"/>
    </sheetView>
  </sheetViews>
  <sheetFormatPr defaultRowHeight="15" x14ac:dyDescent="0.25"/>
  <cols>
    <col min="1" max="1" width="13.5703125" customWidth="1"/>
    <col min="5" max="5" width="12.140625" customWidth="1"/>
    <col min="6" max="6" width="8.85546875" customWidth="1"/>
    <col min="7" max="7" width="16.7109375" customWidth="1"/>
    <col min="9" max="10" width="13.7109375" customWidth="1"/>
  </cols>
  <sheetData>
    <row r="1" spans="1:10" x14ac:dyDescent="0.25">
      <c r="A1" s="7" t="s">
        <v>67</v>
      </c>
      <c r="B1" s="7"/>
      <c r="C1" s="7"/>
      <c r="D1" s="7"/>
      <c r="E1" s="8"/>
      <c r="F1" s="7"/>
      <c r="G1" s="7"/>
      <c r="H1" s="7"/>
      <c r="J1" s="2"/>
    </row>
    <row r="2" spans="1:10" x14ac:dyDescent="0.25">
      <c r="A2" s="7"/>
      <c r="B2" s="7"/>
      <c r="C2" s="7"/>
      <c r="D2" s="7"/>
      <c r="E2" s="8"/>
      <c r="F2" s="7"/>
      <c r="G2" s="7"/>
      <c r="H2" s="7"/>
      <c r="J2" s="2"/>
    </row>
    <row r="3" spans="1:10" x14ac:dyDescent="0.25">
      <c r="A3" s="7"/>
      <c r="B3" s="7" t="s">
        <v>37</v>
      </c>
      <c r="C3" s="7"/>
      <c r="E3" s="6">
        <v>3150.54</v>
      </c>
      <c r="F3" s="7"/>
      <c r="G3" s="7"/>
      <c r="H3" s="7"/>
      <c r="J3" s="2"/>
    </row>
    <row r="4" spans="1:10" x14ac:dyDescent="0.25">
      <c r="A4" s="7"/>
      <c r="B4" s="7"/>
      <c r="C4" s="7"/>
      <c r="D4" s="7"/>
      <c r="E4" s="8"/>
      <c r="F4" s="7"/>
      <c r="G4" s="7"/>
      <c r="H4" s="7"/>
      <c r="J4" s="2"/>
    </row>
    <row r="5" spans="1:10" x14ac:dyDescent="0.25">
      <c r="A5" s="7" t="s">
        <v>1</v>
      </c>
      <c r="B5" s="7"/>
      <c r="C5" s="7"/>
      <c r="D5" s="7"/>
      <c r="E5" s="8"/>
      <c r="F5" s="7"/>
      <c r="G5" s="7" t="s">
        <v>3</v>
      </c>
      <c r="H5" s="7"/>
      <c r="J5" s="2"/>
    </row>
    <row r="6" spans="1:10" x14ac:dyDescent="0.25">
      <c r="A6" s="10">
        <v>45702</v>
      </c>
      <c r="B6" t="s">
        <v>4</v>
      </c>
      <c r="E6" s="2">
        <v>105</v>
      </c>
      <c r="G6" s="10">
        <v>45685</v>
      </c>
      <c r="H6" t="s">
        <v>38</v>
      </c>
      <c r="J6" s="2">
        <v>15</v>
      </c>
    </row>
    <row r="7" spans="1:10" x14ac:dyDescent="0.25">
      <c r="A7" s="10">
        <v>45804</v>
      </c>
      <c r="B7" t="s">
        <v>39</v>
      </c>
      <c r="E7" s="2">
        <v>291.5</v>
      </c>
      <c r="G7" s="10">
        <v>45684</v>
      </c>
      <c r="H7" t="s">
        <v>6</v>
      </c>
      <c r="J7" s="2">
        <v>150</v>
      </c>
    </row>
    <row r="8" spans="1:10" x14ac:dyDescent="0.25">
      <c r="A8" s="10">
        <v>45779</v>
      </c>
      <c r="B8" t="s">
        <v>4</v>
      </c>
      <c r="E8" s="2">
        <v>44.2</v>
      </c>
      <c r="G8" s="10">
        <v>45743</v>
      </c>
      <c r="H8" t="s">
        <v>38</v>
      </c>
      <c r="J8" s="2">
        <v>30.48</v>
      </c>
    </row>
    <row r="9" spans="1:10" x14ac:dyDescent="0.25">
      <c r="A9" s="10">
        <v>45833</v>
      </c>
      <c r="B9" t="s">
        <v>4</v>
      </c>
      <c r="E9" s="2">
        <v>45.6</v>
      </c>
      <c r="G9" s="10">
        <v>45775</v>
      </c>
      <c r="H9" t="s">
        <v>40</v>
      </c>
      <c r="J9" s="2">
        <v>150</v>
      </c>
    </row>
    <row r="10" spans="1:10" x14ac:dyDescent="0.25">
      <c r="A10" s="10">
        <v>45901</v>
      </c>
      <c r="B10" t="s">
        <v>46</v>
      </c>
      <c r="E10" s="2">
        <v>235</v>
      </c>
      <c r="G10" s="10">
        <v>45827</v>
      </c>
      <c r="H10" t="s">
        <v>41</v>
      </c>
      <c r="J10" s="2">
        <f>34.95+26.71+36.6</f>
        <v>98.26</v>
      </c>
    </row>
    <row r="11" spans="1:10" x14ac:dyDescent="0.25">
      <c r="A11" s="10">
        <v>45940</v>
      </c>
      <c r="B11" t="s">
        <v>52</v>
      </c>
      <c r="E11" s="2">
        <v>500</v>
      </c>
      <c r="G11" s="10">
        <v>45827</v>
      </c>
      <c r="H11" t="s">
        <v>42</v>
      </c>
      <c r="J11" s="2">
        <v>136</v>
      </c>
    </row>
    <row r="12" spans="1:10" x14ac:dyDescent="0.25">
      <c r="A12" s="10">
        <v>45954</v>
      </c>
      <c r="B12" t="s">
        <v>4</v>
      </c>
      <c r="E12" s="2">
        <v>50</v>
      </c>
      <c r="G12" s="10">
        <v>45819</v>
      </c>
      <c r="H12" t="s">
        <v>43</v>
      </c>
      <c r="J12" s="2">
        <v>450</v>
      </c>
    </row>
    <row r="13" spans="1:10" x14ac:dyDescent="0.25">
      <c r="A13" s="10">
        <v>45991</v>
      </c>
      <c r="B13" t="s">
        <v>54</v>
      </c>
      <c r="E13" s="2">
        <v>115</v>
      </c>
      <c r="G13" s="10">
        <v>45833</v>
      </c>
      <c r="H13" t="s">
        <v>38</v>
      </c>
      <c r="J13" s="2">
        <v>45</v>
      </c>
    </row>
    <row r="14" spans="1:10" x14ac:dyDescent="0.25">
      <c r="A14" s="10">
        <v>45966</v>
      </c>
      <c r="B14" t="s">
        <v>55</v>
      </c>
      <c r="E14" s="2">
        <v>479</v>
      </c>
      <c r="G14" s="10">
        <v>45859</v>
      </c>
      <c r="H14" t="s">
        <v>44</v>
      </c>
      <c r="J14" s="2">
        <v>30.23</v>
      </c>
    </row>
    <row r="15" spans="1:10" x14ac:dyDescent="0.25">
      <c r="A15" s="10">
        <v>45966</v>
      </c>
      <c r="B15" t="s">
        <v>56</v>
      </c>
      <c r="E15" s="2">
        <v>34</v>
      </c>
      <c r="G15" s="10">
        <v>45895</v>
      </c>
      <c r="H15" t="s">
        <v>45</v>
      </c>
      <c r="J15" s="2">
        <v>35</v>
      </c>
    </row>
    <row r="16" spans="1:10" x14ac:dyDescent="0.25">
      <c r="A16" s="11">
        <v>46003</v>
      </c>
      <c r="B16" t="s">
        <v>60</v>
      </c>
      <c r="E16" s="2">
        <v>405</v>
      </c>
      <c r="G16" s="10">
        <v>45922</v>
      </c>
      <c r="H16" t="s">
        <v>47</v>
      </c>
      <c r="J16" s="2">
        <v>100</v>
      </c>
    </row>
    <row r="17" spans="1:10" x14ac:dyDescent="0.25">
      <c r="E17" s="2"/>
      <c r="G17" s="10">
        <v>45943</v>
      </c>
      <c r="H17" t="s">
        <v>48</v>
      </c>
      <c r="J17" s="2">
        <v>20</v>
      </c>
    </row>
    <row r="18" spans="1:10" x14ac:dyDescent="0.25">
      <c r="E18" s="2"/>
      <c r="G18" s="10">
        <v>45931</v>
      </c>
      <c r="H18" t="s">
        <v>49</v>
      </c>
      <c r="J18" s="2">
        <v>35.99</v>
      </c>
    </row>
    <row r="19" spans="1:10" x14ac:dyDescent="0.25">
      <c r="A19" s="9"/>
      <c r="E19" s="2"/>
      <c r="G19" s="10">
        <v>45931</v>
      </c>
      <c r="H19" t="s">
        <v>50</v>
      </c>
      <c r="J19" s="2">
        <v>100</v>
      </c>
    </row>
    <row r="20" spans="1:10" x14ac:dyDescent="0.25">
      <c r="E20" s="3"/>
      <c r="G20" s="10">
        <v>45943</v>
      </c>
      <c r="H20" t="s">
        <v>51</v>
      </c>
      <c r="J20" s="2">
        <v>30.36</v>
      </c>
    </row>
    <row r="21" spans="1:10" x14ac:dyDescent="0.25">
      <c r="E21" s="2"/>
      <c r="G21" s="10">
        <v>45987</v>
      </c>
      <c r="H21" t="s">
        <v>53</v>
      </c>
      <c r="J21" s="2">
        <v>105.87</v>
      </c>
    </row>
    <row r="22" spans="1:10" x14ac:dyDescent="0.25">
      <c r="C22" t="s">
        <v>62</v>
      </c>
      <c r="E22" s="2">
        <f>SUM(E6:E21)</f>
        <v>2304.3000000000002</v>
      </c>
      <c r="G22" s="10"/>
      <c r="H22" t="s">
        <v>57</v>
      </c>
      <c r="J22" s="2">
        <v>368.95</v>
      </c>
    </row>
    <row r="23" spans="1:10" x14ac:dyDescent="0.25">
      <c r="E23" s="2"/>
      <c r="H23" t="s">
        <v>58</v>
      </c>
      <c r="J23" s="2">
        <f>30.35+3.98+30.23</f>
        <v>64.56</v>
      </c>
    </row>
    <row r="24" spans="1:10" x14ac:dyDescent="0.25">
      <c r="E24" s="2"/>
      <c r="H24" t="s">
        <v>59</v>
      </c>
      <c r="J24" s="2">
        <v>15</v>
      </c>
    </row>
    <row r="25" spans="1:10" x14ac:dyDescent="0.25">
      <c r="E25" s="2"/>
      <c r="H25" t="s">
        <v>66</v>
      </c>
      <c r="J25" s="2">
        <v>20.32</v>
      </c>
    </row>
    <row r="26" spans="1:10" x14ac:dyDescent="0.25">
      <c r="E26" s="2"/>
      <c r="J26" s="2"/>
    </row>
    <row r="27" spans="1:10" x14ac:dyDescent="0.25">
      <c r="B27" s="6" t="s">
        <v>65</v>
      </c>
      <c r="E27" s="2"/>
      <c r="G27" s="2">
        <f>E3</f>
        <v>3150.54</v>
      </c>
      <c r="J27" s="2"/>
    </row>
    <row r="28" spans="1:10" x14ac:dyDescent="0.25">
      <c r="E28" s="2"/>
      <c r="G28" s="2">
        <f>E22</f>
        <v>2304.3000000000002</v>
      </c>
      <c r="J28" s="3"/>
    </row>
    <row r="29" spans="1:10" x14ac:dyDescent="0.25">
      <c r="E29" s="2"/>
      <c r="G29" s="3">
        <f>-J30</f>
        <v>-2001.02</v>
      </c>
      <c r="J29" s="2"/>
    </row>
    <row r="30" spans="1:10" x14ac:dyDescent="0.25">
      <c r="E30" s="2"/>
      <c r="G30" s="2">
        <f>SUM(G27:G29)</f>
        <v>3453.82</v>
      </c>
      <c r="I30" t="s">
        <v>63</v>
      </c>
      <c r="J30" s="13">
        <f>SUM(J6:J29)</f>
        <v>2001.02</v>
      </c>
    </row>
    <row r="31" spans="1:10" x14ac:dyDescent="0.25">
      <c r="E31" s="2"/>
      <c r="G31" s="2"/>
      <c r="J31" s="2"/>
    </row>
    <row r="32" spans="1:10" x14ac:dyDescent="0.25">
      <c r="C32" t="s">
        <v>61</v>
      </c>
      <c r="E32" s="2"/>
      <c r="G32" s="12">
        <f>E3</f>
        <v>3150.54</v>
      </c>
      <c r="J32" s="2"/>
    </row>
    <row r="33" spans="3:10" x14ac:dyDescent="0.25">
      <c r="C33" t="s">
        <v>31</v>
      </c>
      <c r="E33" s="2"/>
      <c r="G33" s="12">
        <f>E22</f>
        <v>2304.3000000000002</v>
      </c>
      <c r="J33" s="2"/>
    </row>
    <row r="34" spans="3:10" x14ac:dyDescent="0.25">
      <c r="C34" t="s">
        <v>32</v>
      </c>
      <c r="E34" s="2"/>
      <c r="G34" s="14">
        <f>J30</f>
        <v>2001.02</v>
      </c>
      <c r="J34" s="2"/>
    </row>
    <row r="35" spans="3:10" x14ac:dyDescent="0.25">
      <c r="E35" s="2"/>
      <c r="J35" s="2"/>
    </row>
    <row r="36" spans="3:10" ht="17.25" x14ac:dyDescent="0.4">
      <c r="C36" s="6" t="s">
        <v>64</v>
      </c>
      <c r="E36" s="2"/>
      <c r="G36" s="15">
        <f>G32+G33-G34</f>
        <v>3453.82</v>
      </c>
      <c r="J36" s="2"/>
    </row>
    <row r="37" spans="3:10" x14ac:dyDescent="0.25">
      <c r="E37" s="2"/>
      <c r="J37" s="2"/>
    </row>
    <row r="38" spans="3:10" x14ac:dyDescent="0.25">
      <c r="J38" s="2"/>
    </row>
  </sheetData>
  <pageMargins left="0.7" right="0.7" top="0.75" bottom="0.75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5AB2D-1960-4C4E-A033-8B6A877BC020}">
  <dimension ref="A3:F10"/>
  <sheetViews>
    <sheetView zoomScaleNormal="150" zoomScaleSheetLayoutView="100" workbookViewId="0">
      <selection activeCell="F5" sqref="F5:F10"/>
    </sheetView>
  </sheetViews>
  <sheetFormatPr defaultRowHeight="15" x14ac:dyDescent="0.25"/>
  <sheetData>
    <row r="3" spans="1:6" x14ac:dyDescent="0.25">
      <c r="A3" t="s">
        <v>9</v>
      </c>
    </row>
    <row r="5" spans="1:6" x14ac:dyDescent="0.25">
      <c r="B5" t="s">
        <v>10</v>
      </c>
      <c r="F5">
        <f>15*13+20</f>
        <v>215</v>
      </c>
    </row>
    <row r="6" spans="1:6" x14ac:dyDescent="0.25">
      <c r="B6" t="s">
        <v>13</v>
      </c>
      <c r="F6">
        <f>61.94+2.94</f>
        <v>64.88</v>
      </c>
    </row>
    <row r="7" spans="1:6" x14ac:dyDescent="0.25">
      <c r="B7" t="s">
        <v>14</v>
      </c>
      <c r="F7">
        <v>700</v>
      </c>
    </row>
    <row r="8" spans="1:6" x14ac:dyDescent="0.25">
      <c r="B8" t="s">
        <v>15</v>
      </c>
      <c r="F8">
        <v>50</v>
      </c>
    </row>
    <row r="10" spans="1:6" x14ac:dyDescent="0.25">
      <c r="F10">
        <f>SUM(F5:F9)</f>
        <v>1029.8800000000001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48951-F901-764F-AD3D-266678B24564}">
  <dimension ref="B2:E4"/>
  <sheetViews>
    <sheetView zoomScaleNormal="150" zoomScaleSheetLayoutView="100" workbookViewId="0">
      <selection activeCell="E5" sqref="E5"/>
    </sheetView>
  </sheetViews>
  <sheetFormatPr defaultRowHeight="15" x14ac:dyDescent="0.25"/>
  <sheetData>
    <row r="2" spans="2:5" x14ac:dyDescent="0.25">
      <c r="B2" t="s">
        <v>11</v>
      </c>
      <c r="E2">
        <v>412.25</v>
      </c>
    </row>
    <row r="3" spans="2:5" x14ac:dyDescent="0.25">
      <c r="B3" t="s">
        <v>12</v>
      </c>
      <c r="E3" s="1">
        <f>98.5</f>
        <v>98.5</v>
      </c>
    </row>
    <row r="4" spans="2:5" x14ac:dyDescent="0.25">
      <c r="E4">
        <f>E3+E2</f>
        <v>510.75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562C-9F61-4A98-90E1-EACF389DD3DF}">
  <dimension ref="A1"/>
  <sheetViews>
    <sheetView topLeftCell="A34" workbookViewId="0">
      <selection activeCell="M61" sqref="M61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CECB0E26-246E-479D-8999-C80D7E3BFE53}"/>
</file>

<file path=customXml/itemProps2.xml><?xml version="1.0" encoding="utf-8"?>
<ds:datastoreItem xmlns:ds="http://schemas.openxmlformats.org/officeDocument/2006/customXml" ds:itemID="{7ECC9C25-BAA2-403D-90CD-9501526257B0}"/>
</file>

<file path=customXml/itemProps3.xml><?xml version="1.0" encoding="utf-8"?>
<ds:datastoreItem xmlns:ds="http://schemas.openxmlformats.org/officeDocument/2006/customXml" ds:itemID="{0C119312-BD56-4797-BCA3-B2D2F82C0D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2024</vt:lpstr>
      <vt:lpstr>2025</vt:lpstr>
      <vt:lpstr>Xmas fayre</vt:lpstr>
      <vt:lpstr>Xmas party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GAYLE RODDIE</dc:creator>
  <cp:lastModifiedBy>Gayle Roddie</cp:lastModifiedBy>
  <cp:lastPrinted>2025-09-10T10:10:05Z</cp:lastPrinted>
  <dcterms:created xsi:type="dcterms:W3CDTF">2025-09-08T11:46:01Z</dcterms:created>
  <dcterms:modified xsi:type="dcterms:W3CDTF">2026-07-15T10:44:16Z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