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https://d.docs.live.net/12f6b9d83eb52a1b/Documents/IREF/Finances/IREF(UK) finances 2025/Accounts/"/>
    </mc:Choice>
  </mc:AlternateContent>
  <xr:revisionPtr revIDLastSave="29" documentId="8_{5BA24ABE-92AC-42EC-BF41-0F58CE66B252}" xr6:coauthVersionLast="47" xr6:coauthVersionMax="47" xr10:uidLastSave="{9C1B527C-B791-471C-B36F-93E4AFFF8A46}"/>
  <bookViews>
    <workbookView xWindow="-108" yWindow="-108" windowWidth="23256" windowHeight="12456" tabRatio="840" activeTab="5" xr2:uid="{00000000-000D-0000-FFFF-FFFF00000000}"/>
  </bookViews>
  <sheets>
    <sheet name="R&amp;P Accounts" sheetId="2" r:id="rId1"/>
    <sheet name="Statement of balances" sheetId="3" r:id="rId2"/>
    <sheet name="Notes" sheetId="4" r:id="rId3"/>
    <sheet name="Additional notes (1)  " sheetId="5" r:id="rId4"/>
    <sheet name="Additional notes (2)" sheetId="7" r:id="rId5"/>
    <sheet name="Additional notes (3)" sheetId="6" r:id="rId6"/>
  </sheets>
  <definedNames>
    <definedName name="_xlnm.Print_Area" localSheetId="3">'Additional notes (1)  '!$A$1:$M$47</definedName>
    <definedName name="_xlnm.Print_Area" localSheetId="2">Notes!$A$1:$L$52</definedName>
    <definedName name="_xlnm.Print_Area" localSheetId="0">'R&amp;P Accounts'!$A$1:$L$57</definedName>
    <definedName name="_xlnm.Print_Area" localSheetId="1">'Statement of balances'!$A$1:$P$51</definedName>
    <definedName name="_xlnm.Print_Titles" localSheetId="0">'R&amp;P Accounts'!$1:$10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7" l="1"/>
  <c r="K21" i="6" l="1"/>
  <c r="K43" i="7"/>
  <c r="C10" i="7"/>
  <c r="K10" i="7" s="1"/>
  <c r="J13" i="2" l="1"/>
  <c r="K43" i="5" l="1"/>
  <c r="K42" i="5"/>
  <c r="K41" i="5" l="1"/>
  <c r="C32" i="7" l="1"/>
  <c r="K32" i="7" s="1"/>
  <c r="C9" i="7"/>
  <c r="K9" i="7" s="1"/>
  <c r="C45" i="5"/>
  <c r="J12" i="2"/>
  <c r="C49" i="6"/>
  <c r="K49" i="6" s="1"/>
  <c r="C50" i="7"/>
  <c r="J35" i="2"/>
  <c r="C31" i="6"/>
  <c r="C38" i="6" s="1"/>
  <c r="C9" i="6"/>
  <c r="K9" i="6" s="1"/>
  <c r="E13" i="5"/>
  <c r="C13" i="5"/>
  <c r="D22" i="2"/>
  <c r="D43" i="2"/>
  <c r="B22" i="2"/>
  <c r="B43" i="2"/>
  <c r="K42" i="7"/>
  <c r="K50" i="7"/>
  <c r="K11" i="5"/>
  <c r="K12" i="5"/>
  <c r="I13" i="5"/>
  <c r="G13" i="5"/>
  <c r="M21" i="5"/>
  <c r="M23" i="5" s="1"/>
  <c r="L23" i="5"/>
  <c r="J15" i="2"/>
  <c r="K19" i="5"/>
  <c r="J23" i="5"/>
  <c r="F23" i="5"/>
  <c r="E21" i="5"/>
  <c r="E23" i="5" s="1"/>
  <c r="C21" i="5"/>
  <c r="C23" i="5"/>
  <c r="C30" i="5"/>
  <c r="C32" i="5" s="1"/>
  <c r="K40" i="5"/>
  <c r="K39" i="5"/>
  <c r="K38" i="5"/>
  <c r="K37" i="5"/>
  <c r="K29" i="5"/>
  <c r="K28" i="5"/>
  <c r="L27" i="2"/>
  <c r="L22" i="2"/>
  <c r="L48" i="2"/>
  <c r="L43" i="2"/>
  <c r="B48" i="2"/>
  <c r="B27" i="2"/>
  <c r="J40" i="2"/>
  <c r="J34" i="2"/>
  <c r="J38" i="2"/>
  <c r="J32" i="2"/>
  <c r="J33" i="2"/>
  <c r="J36" i="2"/>
  <c r="J37" i="2"/>
  <c r="J39" i="2"/>
  <c r="J41" i="2"/>
  <c r="J46" i="2"/>
  <c r="J47" i="2"/>
  <c r="H22" i="2"/>
  <c r="F22" i="2"/>
  <c r="J25" i="2"/>
  <c r="J27" i="2" s="1"/>
  <c r="J26" i="2"/>
  <c r="D27" i="2"/>
  <c r="D48" i="2"/>
  <c r="F27" i="2"/>
  <c r="F48" i="2"/>
  <c r="F43" i="2"/>
  <c r="H27" i="2"/>
  <c r="H48" i="2"/>
  <c r="H43" i="2"/>
  <c r="J54" i="2"/>
  <c r="K14" i="4"/>
  <c r="K11" i="7"/>
  <c r="K12" i="7"/>
  <c r="K13" i="7"/>
  <c r="K14" i="7"/>
  <c r="K15" i="7"/>
  <c r="K16" i="7"/>
  <c r="K17" i="7"/>
  <c r="K21" i="7"/>
  <c r="K22" i="7"/>
  <c r="K29" i="7"/>
  <c r="K30" i="7"/>
  <c r="K31" i="7"/>
  <c r="K33" i="7"/>
  <c r="K34" i="7"/>
  <c r="K35" i="7"/>
  <c r="K36" i="7"/>
  <c r="K37" i="7"/>
  <c r="M23" i="7"/>
  <c r="M25" i="7" s="1"/>
  <c r="M44" i="7"/>
  <c r="M39" i="7"/>
  <c r="I18" i="7"/>
  <c r="I23" i="7"/>
  <c r="I25" i="7" s="1"/>
  <c r="I44" i="7"/>
  <c r="I39" i="7"/>
  <c r="G18" i="7"/>
  <c r="G23" i="7"/>
  <c r="G44" i="7"/>
  <c r="G39" i="7"/>
  <c r="E18" i="7"/>
  <c r="E23" i="7"/>
  <c r="E44" i="7"/>
  <c r="E39" i="7"/>
  <c r="C23" i="7"/>
  <c r="C44" i="7"/>
  <c r="M1" i="7"/>
  <c r="C1" i="7"/>
  <c r="K10" i="6"/>
  <c r="K11" i="6"/>
  <c r="K12" i="6"/>
  <c r="K13" i="6"/>
  <c r="K14" i="6"/>
  <c r="K15" i="6"/>
  <c r="K16" i="6"/>
  <c r="K20" i="6"/>
  <c r="K22" i="6" s="1"/>
  <c r="K41" i="6"/>
  <c r="K42" i="6"/>
  <c r="K28" i="6"/>
  <c r="K29" i="6"/>
  <c r="K30" i="6"/>
  <c r="K32" i="6"/>
  <c r="K33" i="6"/>
  <c r="K34" i="6"/>
  <c r="K35" i="6"/>
  <c r="K36" i="6"/>
  <c r="M22" i="6"/>
  <c r="M43" i="6"/>
  <c r="M38" i="6"/>
  <c r="I17" i="6"/>
  <c r="I22" i="6"/>
  <c r="I43" i="6"/>
  <c r="I45" i="6" s="1"/>
  <c r="I38" i="6"/>
  <c r="G17" i="6"/>
  <c r="G22" i="6"/>
  <c r="G43" i="6"/>
  <c r="G38" i="6"/>
  <c r="E17" i="6"/>
  <c r="E22" i="6"/>
  <c r="E43" i="6"/>
  <c r="E38" i="6"/>
  <c r="C22" i="6"/>
  <c r="C43" i="6"/>
  <c r="M1" i="6"/>
  <c r="C1" i="6"/>
  <c r="I45" i="5"/>
  <c r="G45" i="5"/>
  <c r="E45" i="5"/>
  <c r="M30" i="5"/>
  <c r="M32" i="5" s="1"/>
  <c r="J20" i="2"/>
  <c r="I30" i="5"/>
  <c r="I32" i="5" s="1"/>
  <c r="G30" i="5"/>
  <c r="G32" i="5" s="1"/>
  <c r="E30" i="5"/>
  <c r="E32" i="5" s="1"/>
  <c r="M1" i="5"/>
  <c r="J8" i="3"/>
  <c r="L8" i="3"/>
  <c r="N47" i="3"/>
  <c r="P47" i="3"/>
  <c r="P40" i="3"/>
  <c r="N40" i="3"/>
  <c r="P31" i="3"/>
  <c r="N31" i="3"/>
  <c r="L31" i="3"/>
  <c r="P18" i="3"/>
  <c r="N18" i="3"/>
  <c r="C1" i="5"/>
  <c r="J19" i="2"/>
  <c r="J18" i="2"/>
  <c r="J17" i="2"/>
  <c r="J16" i="2"/>
  <c r="J14" i="2"/>
  <c r="K1" i="4"/>
  <c r="B1" i="4"/>
  <c r="B1" i="3"/>
  <c r="N1" i="3"/>
  <c r="N5" i="3"/>
  <c r="M45" i="6" l="1"/>
  <c r="K43" i="6"/>
  <c r="E45" i="6"/>
  <c r="G45" i="6"/>
  <c r="C45" i="6"/>
  <c r="K44" i="6"/>
  <c r="M24" i="6"/>
  <c r="M47" i="6" s="1"/>
  <c r="M51" i="6" s="1"/>
  <c r="G24" i="6"/>
  <c r="E24" i="6"/>
  <c r="E47" i="6" s="1"/>
  <c r="E51" i="6" s="1"/>
  <c r="I24" i="6"/>
  <c r="I47" i="6" s="1"/>
  <c r="I51" i="6" s="1"/>
  <c r="M46" i="7"/>
  <c r="M48" i="7" s="1"/>
  <c r="M52" i="7" s="1"/>
  <c r="K44" i="7"/>
  <c r="I46" i="7"/>
  <c r="I48" i="7"/>
  <c r="I52" i="7" s="1"/>
  <c r="E46" i="7"/>
  <c r="G25" i="7"/>
  <c r="K23" i="7"/>
  <c r="E25" i="7"/>
  <c r="G46" i="7"/>
  <c r="G48" i="7" s="1"/>
  <c r="G52" i="7" s="1"/>
  <c r="K45" i="7"/>
  <c r="K21" i="5"/>
  <c r="K23" i="5" s="1"/>
  <c r="K30" i="5"/>
  <c r="K32" i="5" s="1"/>
  <c r="H50" i="2"/>
  <c r="F50" i="2"/>
  <c r="L29" i="2"/>
  <c r="F29" i="2"/>
  <c r="J48" i="2"/>
  <c r="J28" i="2"/>
  <c r="H29" i="2"/>
  <c r="K17" i="6"/>
  <c r="K24" i="6" s="1"/>
  <c r="J49" i="2"/>
  <c r="B50" i="2"/>
  <c r="B29" i="2"/>
  <c r="D50" i="2"/>
  <c r="K18" i="7"/>
  <c r="K19" i="7" s="1"/>
  <c r="L50" i="2"/>
  <c r="D29" i="2"/>
  <c r="K39" i="7"/>
  <c r="K46" i="7" s="1"/>
  <c r="C17" i="6"/>
  <c r="C24" i="6" s="1"/>
  <c r="K31" i="6"/>
  <c r="K38" i="6" s="1"/>
  <c r="K45" i="6" s="1"/>
  <c r="K10" i="5"/>
  <c r="K13" i="5" s="1"/>
  <c r="C39" i="7"/>
  <c r="C46" i="7" s="1"/>
  <c r="K45" i="5"/>
  <c r="J43" i="2"/>
  <c r="J22" i="2"/>
  <c r="J23" i="2" s="1"/>
  <c r="C18" i="7"/>
  <c r="C25" i="7" s="1"/>
  <c r="L52" i="2" l="1"/>
  <c r="L56" i="2" s="1"/>
  <c r="C47" i="6"/>
  <c r="C51" i="6" s="1"/>
  <c r="G47" i="6"/>
  <c r="G51" i="6" s="1"/>
  <c r="K18" i="6"/>
  <c r="E48" i="7"/>
  <c r="E52" i="7" s="1"/>
  <c r="H52" i="2"/>
  <c r="H56" i="2" s="1"/>
  <c r="L9" i="3" s="1"/>
  <c r="F52" i="2"/>
  <c r="F56" i="2" s="1"/>
  <c r="J9" i="3" s="1"/>
  <c r="B52" i="2"/>
  <c r="D52" i="2"/>
  <c r="D56" i="2" s="1"/>
  <c r="H6" i="3" s="1"/>
  <c r="H8" i="3" s="1"/>
  <c r="K47" i="7"/>
  <c r="K46" i="6"/>
  <c r="K25" i="7"/>
  <c r="K48" i="7" s="1"/>
  <c r="K52" i="7" s="1"/>
  <c r="K40" i="7"/>
  <c r="P9" i="3"/>
  <c r="C48" i="7"/>
  <c r="C52" i="7" s="1"/>
  <c r="K39" i="6"/>
  <c r="J29" i="2"/>
  <c r="J30" i="2" s="1"/>
  <c r="J50" i="2"/>
  <c r="J51" i="2" s="1"/>
  <c r="J44" i="2"/>
  <c r="K47" i="6"/>
  <c r="K51" i="6" s="1"/>
  <c r="K25" i="6"/>
  <c r="B56" i="2"/>
  <c r="H9" i="3" l="1"/>
  <c r="K26" i="7"/>
  <c r="J52" i="2"/>
  <c r="J56" i="2" s="1"/>
  <c r="J57" i="2" s="1"/>
  <c r="F6" i="3"/>
  <c r="F8" i="3" l="1"/>
  <c r="N8" i="3" s="1"/>
  <c r="F9" i="3"/>
  <c r="N6" i="3"/>
  <c r="N9" i="3" s="1"/>
</calcChain>
</file>

<file path=xl/sharedStrings.xml><?xml version="1.0" encoding="utf-8"?>
<sst xmlns="http://schemas.openxmlformats.org/spreadsheetml/2006/main" count="389" uniqueCount="154">
  <si>
    <t>Unrestricted funds</t>
  </si>
  <si>
    <t>Restricted funds</t>
  </si>
  <si>
    <t xml:space="preserve">Unrestricted funds </t>
  </si>
  <si>
    <t xml:space="preserve">Restricted funds </t>
  </si>
  <si>
    <t>to nearest £</t>
  </si>
  <si>
    <t xml:space="preserve">Details </t>
  </si>
  <si>
    <t>Categories</t>
  </si>
  <si>
    <t xml:space="preserve">A1 Receipts </t>
  </si>
  <si>
    <t>A3 Payments</t>
  </si>
  <si>
    <t>B1 Cash funds</t>
  </si>
  <si>
    <t>Last year</t>
  </si>
  <si>
    <t>Total receipts</t>
  </si>
  <si>
    <t>Total payments</t>
  </si>
  <si>
    <t>Fund to which asset belongs</t>
  </si>
  <si>
    <t>Fund to which liability relates</t>
  </si>
  <si>
    <t>Signature</t>
  </si>
  <si>
    <t>Print Name</t>
  </si>
  <si>
    <t>Date of approval</t>
  </si>
  <si>
    <t>For the period from</t>
  </si>
  <si>
    <t>Details</t>
  </si>
  <si>
    <t>Donations</t>
  </si>
  <si>
    <t>Legacies</t>
  </si>
  <si>
    <t>Grants</t>
  </si>
  <si>
    <t>Receipts from fundraising activities</t>
  </si>
  <si>
    <t>Gross trading receipts</t>
  </si>
  <si>
    <t>Income from investments other than land and buildings</t>
  </si>
  <si>
    <t>Proceeds from sale of fixed assets</t>
  </si>
  <si>
    <t>Proceeds from sale of investments</t>
  </si>
  <si>
    <t>Expenses for fundraising activities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</si>
  <si>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</si>
  <si>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</si>
  <si>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</si>
  <si>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</si>
  <si>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</si>
  <si>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</si>
  <si>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</si>
  <si>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Purchases of fixed assets</t>
  </si>
  <si>
    <t>Purchase of investments</t>
  </si>
  <si>
    <t>Cash and bank balances at end of year</t>
  </si>
  <si>
    <t>Cash and bank balances at start of year</t>
  </si>
  <si>
    <t>Surplus / (deficit) shown on receipts and payments account</t>
  </si>
  <si>
    <t>Surplus / (deficit) for year</t>
  </si>
  <si>
    <t>B2 Investments</t>
  </si>
  <si>
    <t>B3 Other assets</t>
  </si>
  <si>
    <t>B4 Liabilities</t>
  </si>
  <si>
    <t>Market valuation</t>
  </si>
  <si>
    <t>Cost (if available)</t>
  </si>
  <si>
    <t>£</t>
  </si>
  <si>
    <t>Individual / institution</t>
  </si>
  <si>
    <t>Type of activity or project supported</t>
  </si>
  <si>
    <t>Authority under which paid</t>
  </si>
  <si>
    <t>Nature of relationship</t>
  </si>
  <si>
    <t>Transaction amount (£)</t>
  </si>
  <si>
    <t>Balance outstanding at period end (£)</t>
  </si>
  <si>
    <t>Current value (if available)</t>
  </si>
  <si>
    <t>Amount due</t>
  </si>
  <si>
    <t>Amount due (estimate)</t>
  </si>
  <si>
    <t>Nature of transaction</t>
  </si>
  <si>
    <t>C2 Grants</t>
  </si>
  <si>
    <t>C3a Trustee remuneration</t>
  </si>
  <si>
    <t>C3b Trustee remuneration - details</t>
  </si>
  <si>
    <t>C4a Trustee expenses</t>
  </si>
  <si>
    <t>C4b Trustee expenses - details</t>
  </si>
  <si>
    <t>C5 Transactions with trustees and connected persons</t>
  </si>
  <si>
    <t>C6 Other information</t>
  </si>
  <si>
    <t>A2 Receipts from asset &amp; investment sales</t>
  </si>
  <si>
    <t>A4 Payments relating to asset and investment movements</t>
  </si>
  <si>
    <t>Rents from land &amp; buildings</t>
  </si>
  <si>
    <t>Gross receipts from other charitable activities</t>
  </si>
  <si>
    <t>B5 Contingent liabilities</t>
  </si>
  <si>
    <t xml:space="preserve">Enter charity name below </t>
  </si>
  <si>
    <t>to</t>
  </si>
  <si>
    <t xml:space="preserve">Enter SC No. below   </t>
  </si>
  <si>
    <t>Total funds current period</t>
  </si>
  <si>
    <t xml:space="preserve">Total funds last period </t>
  </si>
  <si>
    <t>Total current period</t>
  </si>
  <si>
    <t xml:space="preserve">Total last period </t>
  </si>
  <si>
    <t>(Agree balances with receipts and payments account(s))</t>
  </si>
  <si>
    <r>
      <t>Signed by one or two trustees on behalf of all the trustees</t>
    </r>
    <r>
      <rPr>
        <b/>
        <sz val="10"/>
        <color indexed="11"/>
        <rFont val="Arial"/>
        <family val="2"/>
      </rPr>
      <t xml:space="preserve"> </t>
    </r>
  </si>
  <si>
    <t xml:space="preserve">Expendable endowment funds </t>
  </si>
  <si>
    <t>Permanent endowment funds</t>
  </si>
  <si>
    <t xml:space="preserve">Permanent endowment funds </t>
  </si>
  <si>
    <t xml:space="preserve">Number of trustees </t>
  </si>
  <si>
    <t xml:space="preserve">Total </t>
  </si>
  <si>
    <t>Total</t>
  </si>
  <si>
    <t xml:space="preserve">A1 Sub total </t>
  </si>
  <si>
    <t xml:space="preserve">A2 Sub total </t>
  </si>
  <si>
    <t>A3 Sub total</t>
  </si>
  <si>
    <t>A4 Sub total</t>
  </si>
  <si>
    <t xml:space="preserve">Number of grants made </t>
  </si>
  <si>
    <t xml:space="preserve">Receipts  </t>
  </si>
  <si>
    <t>Receipts from asset &amp; investment sales</t>
  </si>
  <si>
    <t>Payments</t>
  </si>
  <si>
    <t>Payments relating to asset and investment movements</t>
  </si>
  <si>
    <t xml:space="preserve"> Sub total</t>
  </si>
  <si>
    <t xml:space="preserve">Sub total </t>
  </si>
  <si>
    <t xml:space="preserve">Total receipts </t>
  </si>
  <si>
    <t xml:space="preserve">Total unrestricted funds </t>
  </si>
  <si>
    <t xml:space="preserve">Total unrestricted funds last period </t>
  </si>
  <si>
    <t xml:space="preserve">Total restricted funds </t>
  </si>
  <si>
    <t xml:space="preserve">Total restricted funds last period </t>
  </si>
  <si>
    <t xml:space="preserve">Unrestricted fund 1 - enter name of fund below </t>
  </si>
  <si>
    <t>Unrestricted fund 2 - enter name of fund below</t>
  </si>
  <si>
    <t>Unrestricted fund 3 - enter name of fund below</t>
  </si>
  <si>
    <t>Unrestricted fund 4 - enter name of fund below</t>
  </si>
  <si>
    <t>Restricted fund 1 - enter name of fund below</t>
  </si>
  <si>
    <t>Restricted fund 2 - enter name of fund below</t>
  </si>
  <si>
    <t>Restricted fund 3 - enter name of fund below</t>
  </si>
  <si>
    <t>Restricted fund 4 - enter name of fund below</t>
  </si>
  <si>
    <t>Net receipts / (payments)</t>
  </si>
  <si>
    <t xml:space="preserve">Section C Notes to the Accounts </t>
  </si>
  <si>
    <t xml:space="preserve">Nature and purpose of funds </t>
  </si>
  <si>
    <r>
      <t xml:space="preserve">C1 Nature and purpose of funds </t>
    </r>
    <r>
      <rPr>
        <i/>
        <sz val="12"/>
        <rFont val="Arial"/>
        <family val="2"/>
      </rPr>
      <t>(may be stated on analysis of funds worksheets)</t>
    </r>
  </si>
  <si>
    <t>Additional analysis (1)</t>
  </si>
  <si>
    <t>Additional analysis (2)</t>
  </si>
  <si>
    <t>Additional analysis (3)</t>
  </si>
  <si>
    <t>If no remuneration was paid during the period to any charity trustee or person connected to a trustee cross this box (otherwise complete section 3b)</t>
  </si>
  <si>
    <t>If no expenses were paid to any charity trustee during the period then cross this box (otherwise complete section 4b)</t>
  </si>
  <si>
    <t>Gross trading payments</t>
  </si>
  <si>
    <t xml:space="preserve">4  Payments relating directly to charitable activities </t>
  </si>
  <si>
    <t xml:space="preserve">3  Gross receipts from other charitable activities </t>
  </si>
  <si>
    <t xml:space="preserve">1 Donations </t>
  </si>
  <si>
    <t xml:space="preserve">2 Grants </t>
  </si>
  <si>
    <t>Section B Statement of balances</t>
  </si>
  <si>
    <t>A5 Transfers to / (from) funds</t>
  </si>
  <si>
    <t xml:space="preserve">Transfers to / (from) funds </t>
  </si>
  <si>
    <t xml:space="preserve">Other </t>
  </si>
  <si>
    <t>Section A Statement of receipts and payments</t>
  </si>
  <si>
    <t>Period start date</t>
  </si>
  <si>
    <t>Period end date</t>
  </si>
  <si>
    <t xml:space="preserve">Analysis of receipts and payments </t>
  </si>
  <si>
    <t>6  Breakdown of restricted funds</t>
  </si>
  <si>
    <t>5  Breakdown of unrestricted funds</t>
  </si>
  <si>
    <t>Just Giving fees</t>
  </si>
  <si>
    <t>bank fees</t>
  </si>
  <si>
    <t>website</t>
  </si>
  <si>
    <t>x</t>
  </si>
  <si>
    <t>DAVID RICHARD GAINER HUNT</t>
  </si>
  <si>
    <t>general purposes fund</t>
  </si>
  <si>
    <t>remittances to IREF(India)</t>
  </si>
  <si>
    <t>The India Rural Evangelical Fellowship (UK)</t>
  </si>
  <si>
    <t>SC33100</t>
  </si>
  <si>
    <t>IREF(India)</t>
  </si>
  <si>
    <t>exchange rate loss for returned remittances</t>
  </si>
  <si>
    <t>loan repyament to IREF(USA)</t>
  </si>
  <si>
    <t>Gift Aid</t>
  </si>
  <si>
    <t>from individuals, churches, etc</t>
  </si>
  <si>
    <t>for 2025 UK Medical team</t>
  </si>
  <si>
    <t>none</t>
  </si>
  <si>
    <t>n/a</t>
  </si>
  <si>
    <t>-</t>
  </si>
  <si>
    <t>to support the work of the India Rural Evangelical Fellowship through sponsorship schemes for children, village workers, and teachers as well as other projects such as IREF's English Medium School.
Also to provide funds for UK Medical Team, 2025</t>
  </si>
  <si>
    <t>Educational and humanitarian projects</t>
  </si>
  <si>
    <t>to support the work of the India Rural Evangelical Fellowship through sponsorship schemes for children, village workers, and teachers as well as other humanitarian projects.
Also to provide funds for the 2025 UK Medical Team visit.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</si>
</sst>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 #,##0.00_);_(* \(#,##0.00\);_(* &quot;-&quot;??_);_(@_)"/>
    <numFmt numFmtId="165" formatCode="_-* #,##0_-;\-* #,##0_-;_-* &quot;-&quot;??_-;_-@_-"/>
    <numFmt numFmtId="166" formatCode="[$-809]dd\ mmmm\ yyyy;@"/>
    <numFmt numFmtId="167" formatCode="[$-F800]dddd\,\ mmmm\ dd\,\ yyyy"/>
    <numFmt numFmtId="168" formatCode="dd/mm/yyyy;@"/>
    <numFmt numFmtId="169" formatCode="* #,##0_-;\(* #,##0\)_-;_-* &quot;-&quot;??_-;_-@_-"/>
    <numFmt numFmtId="170" formatCode="[$-409]d/mmm/yy;@"/>
    <numFmt numFmtId="171" formatCode="[$£-809]#,##0.00"/>
  </numFmts>
  <fonts count="32" x14ac:knownFonts="1">
    <font>
      <sz val="10"/>
      <name val="Arial"/>
    </font>
    <font>
      <sz val="10"/>
      <name val="Arial"/>
      <family val="2"/>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amily val="2"/>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amily val="2"/>
    </font>
    <font>
      <b/>
      <sz val="9"/>
      <color indexed="22"/>
      <name val="Arial"/>
      <family val="2"/>
    </font>
    <font>
      <i/>
      <sz val="12"/>
      <name val="Arial"/>
      <family val="2"/>
    </font>
  </fonts>
  <fills count="4">
    <fill>
      <patternFill patternType="none"/>
    </fill>
    <fill>
      <patternFill patternType="gray125"/>
    </fill>
    <fill>
      <patternFill patternType="solid">
        <fgColor indexed="8"/>
        <bgColor indexed="64"/>
      </patternFill>
    </fill>
    <fill>
      <patternFill patternType="solid">
        <fgColor indexed="41"/>
        <bgColor indexed="64"/>
      </patternFill>
    </fill>
  </fills>
  <borders count="30">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s>
  <cellStyleXfs count="2">
    <xf numFmtId="0" fontId="0" fillId="0" borderId="0"/>
    <xf numFmtId="43" fontId="1" fillId="0" borderId="0" applyFont="0" applyFill="0" applyBorder="0" applyAlignment="0" applyProtection="0"/>
  </cellStyleXfs>
  <cellXfs count="341">
    <xf numFmtId="0" fontId="0" fillId="0" borderId="0" xfId="0"/>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Alignment="1" applyProtection="1">
      <alignment vertical="top"/>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5"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Alignment="1" applyProtection="1">
      <alignment vertical="top" wrapText="1"/>
      <protection locked="0"/>
    </xf>
    <xf numFmtId="165" fontId="6" fillId="0" borderId="0" xfId="1" applyNumberFormat="1" applyFont="1" applyAlignment="1" applyProtection="1">
      <alignment vertical="center" wrapText="1"/>
      <protection locked="0"/>
    </xf>
    <xf numFmtId="165"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Protection="1">
      <protection locked="0"/>
    </xf>
    <xf numFmtId="0" fontId="12" fillId="2" borderId="0" xfId="0" applyFont="1" applyFill="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6" fillId="0" borderId="0" xfId="1" applyNumberFormat="1" applyFont="1" applyAlignment="1" applyProtection="1">
      <alignment wrapText="1"/>
      <protection locked="0"/>
    </xf>
    <xf numFmtId="41" fontId="9" fillId="0" borderId="0" xfId="1" applyNumberFormat="1" applyFont="1" applyAlignment="1" applyProtection="1">
      <protection locked="0"/>
    </xf>
    <xf numFmtId="41" fontId="10" fillId="0" borderId="1" xfId="1" applyNumberFormat="1" applyFont="1" applyBorder="1" applyAlignment="1" applyProtection="1">
      <protection locked="0"/>
    </xf>
    <xf numFmtId="41" fontId="6" fillId="0" borderId="0" xfId="1" applyNumberFormat="1" applyFont="1" applyBorder="1" applyAlignment="1" applyProtection="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165" fontId="6" fillId="0" borderId="2" xfId="1" applyNumberFormat="1" applyFont="1" applyBorder="1" applyAlignment="1" applyProtection="1">
      <alignment vertical="center" wrapText="1"/>
      <protection locked="0"/>
    </xf>
    <xf numFmtId="0" fontId="13" fillId="2" borderId="0" xfId="0" applyFont="1" applyFill="1" applyAlignment="1" applyProtection="1">
      <alignment vertical="center"/>
      <protection locked="0"/>
    </xf>
    <xf numFmtId="41" fontId="13" fillId="2" borderId="0" xfId="1" applyNumberFormat="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Protection="1">
      <protection locked="0"/>
    </xf>
    <xf numFmtId="0" fontId="17" fillId="0" borderId="0" xfId="0" applyFont="1" applyAlignment="1" applyProtection="1">
      <alignment horizontal="center" vertical="center" wrapText="1"/>
      <protection locked="0"/>
    </xf>
    <xf numFmtId="41" fontId="13" fillId="2" borderId="0" xfId="1" applyNumberFormat="1" applyFont="1" applyFill="1" applyBorder="1" applyAlignment="1" applyProtection="1">
      <protection locked="0"/>
    </xf>
    <xf numFmtId="0" fontId="17" fillId="0" borderId="0" xfId="0" applyFont="1" applyAlignment="1" applyProtection="1">
      <alignment horizontal="center" wrapText="1"/>
      <protection locked="0"/>
    </xf>
    <xf numFmtId="0" fontId="2" fillId="0" borderId="0" xfId="0" applyFont="1" applyAlignment="1">
      <alignment horizontal="right" vertical="top" wrapText="1"/>
    </xf>
    <xf numFmtId="41" fontId="12" fillId="0" borderId="0" xfId="1" applyNumberFormat="1" applyFont="1" applyBorder="1" applyProtection="1">
      <protection locked="0"/>
    </xf>
    <xf numFmtId="41" fontId="6" fillId="0" borderId="0" xfId="0" applyNumberFormat="1" applyFont="1" applyAlignment="1" applyProtection="1">
      <alignment wrapText="1"/>
      <protection locked="0"/>
    </xf>
    <xf numFmtId="41" fontId="12" fillId="0" borderId="0" xfId="0" applyNumberFormat="1" applyFont="1" applyProtection="1">
      <protection locked="0"/>
    </xf>
    <xf numFmtId="41" fontId="9" fillId="0" borderId="0" xfId="0" applyNumberFormat="1" applyFont="1" applyProtection="1">
      <protection locked="0"/>
    </xf>
    <xf numFmtId="41" fontId="9" fillId="0" borderId="3" xfId="0" applyNumberFormat="1" applyFont="1" applyBorder="1" applyProtection="1">
      <protection locked="0"/>
    </xf>
    <xf numFmtId="41" fontId="6" fillId="0" borderId="0" xfId="0" applyNumberFormat="1" applyFont="1" applyProtection="1">
      <protection locked="0"/>
    </xf>
    <xf numFmtId="41" fontId="6" fillId="0" borderId="0" xfId="0" applyNumberFormat="1" applyFont="1" applyAlignment="1" applyProtection="1">
      <alignment vertical="top" wrapText="1"/>
      <protection locked="0"/>
    </xf>
    <xf numFmtId="165" fontId="5" fillId="0" borderId="0" xfId="1" applyNumberFormat="1"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23" fillId="0" borderId="0" xfId="0" applyFont="1" applyProtection="1">
      <protection locked="0"/>
    </xf>
    <xf numFmtId="0" fontId="25" fillId="0" borderId="0" xfId="0" applyFont="1" applyAlignment="1" applyProtection="1">
      <alignment horizontal="center" vertical="top" wrapText="1"/>
      <protection locked="0"/>
    </xf>
    <xf numFmtId="0" fontId="24" fillId="0" borderId="0" xfId="0" applyFont="1" applyAlignment="1" applyProtection="1">
      <alignment horizontal="center" vertical="top" wrapText="1"/>
      <protection locked="0"/>
    </xf>
    <xf numFmtId="0" fontId="25" fillId="0" borderId="0" xfId="0" applyFont="1" applyAlignment="1" applyProtection="1">
      <alignment vertical="top" wrapText="1"/>
      <protection locked="0"/>
    </xf>
    <xf numFmtId="0" fontId="2" fillId="0" borderId="0" xfId="0" applyFont="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Protection="1">
      <protection locked="0"/>
    </xf>
    <xf numFmtId="0" fontId="3" fillId="0" borderId="4" xfId="0" applyFont="1" applyBorder="1" applyAlignment="1">
      <alignment horizontal="center" vertical="center" wrapText="1"/>
    </xf>
    <xf numFmtId="0" fontId="13" fillId="2" borderId="0" xfId="0" applyFont="1" applyFill="1" applyAlignment="1" applyProtection="1">
      <alignment horizontal="left" vertical="center"/>
      <protection locked="0"/>
    </xf>
    <xf numFmtId="168" fontId="13" fillId="2" borderId="0" xfId="0" applyNumberFormat="1" applyFont="1" applyFill="1" applyAlignment="1" applyProtection="1">
      <alignment vertical="center"/>
      <protection locked="0"/>
    </xf>
    <xf numFmtId="0" fontId="12" fillId="0" borderId="0" xfId="0" applyFont="1" applyAlignment="1" applyProtection="1">
      <alignment horizontal="center" vertical="center" wrapText="1"/>
      <protection locked="0"/>
    </xf>
    <xf numFmtId="165" fontId="10"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41" fontId="3" fillId="0" borderId="0" xfId="1" applyNumberFormat="1" applyFont="1" applyAlignment="1" applyProtection="1">
      <alignment horizontal="right" wrapText="1"/>
      <protection locked="0"/>
    </xf>
    <xf numFmtId="0" fontId="2" fillId="0" borderId="0" xfId="0" applyFont="1" applyProtection="1">
      <protection locked="0"/>
    </xf>
    <xf numFmtId="165" fontId="3" fillId="0" borderId="0" xfId="1" applyNumberFormat="1" applyFont="1" applyBorder="1" applyAlignment="1" applyProtection="1">
      <alignment vertical="top" wrapText="1"/>
      <protection locked="0"/>
    </xf>
    <xf numFmtId="41" fontId="2" fillId="0" borderId="0" xfId="1" applyNumberFormat="1" applyFont="1" applyBorder="1" applyAlignment="1" applyProtection="1">
      <alignment vertical="top" wrapText="1"/>
      <protection locked="0"/>
    </xf>
    <xf numFmtId="0" fontId="3" fillId="0" borderId="0" xfId="0" applyFont="1" applyAlignment="1" applyProtection="1">
      <alignment horizontal="left" vertical="top" wrapText="1"/>
      <protection locked="0"/>
    </xf>
    <xf numFmtId="166" fontId="3"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1" fillId="0" borderId="0" xfId="0" applyFont="1" applyAlignment="1" applyProtection="1">
      <alignment vertical="top"/>
      <protection locked="0"/>
    </xf>
    <xf numFmtId="0" fontId="19" fillId="0" borderId="0" xfId="0" applyFont="1" applyAlignment="1" applyProtection="1">
      <alignment vertical="top"/>
      <protection locked="0"/>
    </xf>
    <xf numFmtId="0" fontId="2"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41" fontId="2" fillId="0" borderId="0" xfId="1" applyNumberFormat="1" applyFont="1" applyBorder="1" applyAlignment="1" applyProtection="1">
      <alignment horizontal="right" vertical="top" wrapText="1"/>
      <protection locked="0"/>
    </xf>
    <xf numFmtId="0" fontId="2" fillId="0" borderId="0" xfId="0" applyFont="1" applyAlignment="1" applyProtection="1">
      <alignment horizontal="right" vertical="top" wrapText="1"/>
      <protection locked="0"/>
    </xf>
    <xf numFmtId="166" fontId="3" fillId="0" borderId="0" xfId="1" applyNumberFormat="1" applyFont="1" applyBorder="1" applyAlignment="1" applyProtection="1">
      <alignment horizontal="right" vertical="top" wrapText="1"/>
      <protection locked="0"/>
    </xf>
    <xf numFmtId="167"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5" fillId="0" borderId="0" xfId="0" applyFont="1" applyAlignment="1" applyProtection="1">
      <alignment vertical="top" wrapText="1"/>
      <protection locked="0"/>
    </xf>
    <xf numFmtId="41" fontId="5" fillId="0" borderId="0" xfId="1" applyNumberFormat="1"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horizontal="right"/>
      <protection locked="0"/>
    </xf>
    <xf numFmtId="0" fontId="2" fillId="0" borderId="6"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41" fontId="10" fillId="0" borderId="0" xfId="1" applyNumberFormat="1" applyFont="1" applyBorder="1" applyAlignment="1" applyProtection="1">
      <alignment horizontal="center" vertical="top" wrapText="1"/>
      <protection locked="0"/>
    </xf>
    <xf numFmtId="3" fontId="10" fillId="0" borderId="0" xfId="1" applyNumberFormat="1"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41" fontId="15" fillId="0" borderId="0" xfId="1" applyNumberFormat="1" applyFont="1" applyBorder="1" applyAlignment="1" applyProtection="1">
      <alignment horizontal="center" vertical="top" wrapText="1"/>
      <protection locked="0"/>
    </xf>
    <xf numFmtId="41" fontId="30" fillId="0" borderId="0" xfId="1" applyNumberFormat="1" applyFont="1" applyBorder="1" applyAlignment="1" applyProtection="1">
      <alignment horizontal="center" vertical="top" wrapText="1"/>
      <protection locked="0"/>
    </xf>
    <xf numFmtId="41" fontId="2" fillId="0" borderId="0" xfId="1" applyNumberFormat="1" applyFont="1" applyFill="1" applyBorder="1" applyAlignment="1" applyProtection="1">
      <alignment vertical="top" wrapText="1"/>
      <protection locked="0"/>
    </xf>
    <xf numFmtId="41" fontId="2" fillId="0" borderId="0" xfId="1" applyNumberFormat="1" applyFont="1" applyFill="1" applyBorder="1" applyAlignment="1" applyProtection="1">
      <alignment horizontal="right" vertical="top" wrapText="1"/>
      <protection locked="0"/>
    </xf>
    <xf numFmtId="41" fontId="3" fillId="0" borderId="5" xfId="1" applyNumberFormat="1" applyFont="1" applyBorder="1" applyAlignment="1" applyProtection="1">
      <alignment vertical="top" wrapText="1"/>
      <protection locked="0"/>
    </xf>
    <xf numFmtId="41" fontId="3" fillId="0" borderId="0" xfId="1" applyNumberFormat="1" applyFont="1" applyBorder="1" applyAlignment="1" applyProtection="1">
      <alignment vertical="top" wrapText="1"/>
      <protection locked="0"/>
    </xf>
    <xf numFmtId="41" fontId="3" fillId="0" borderId="6" xfId="1" applyNumberFormat="1" applyFont="1" applyBorder="1" applyAlignment="1" applyProtection="1">
      <alignment vertical="top" wrapText="1"/>
      <protection locked="0"/>
    </xf>
    <xf numFmtId="41" fontId="3" fillId="3" borderId="7" xfId="1" applyNumberFormat="1" applyFont="1" applyFill="1" applyBorder="1" applyAlignment="1" applyProtection="1">
      <alignment vertical="top" wrapText="1"/>
      <protection locked="0"/>
    </xf>
    <xf numFmtId="41" fontId="3" fillId="0" borderId="0" xfId="0" applyNumberFormat="1" applyFont="1" applyAlignment="1" applyProtection="1">
      <alignment vertical="top" wrapText="1"/>
      <protection locked="0"/>
    </xf>
    <xf numFmtId="41" fontId="3" fillId="0" borderId="5" xfId="0" applyNumberFormat="1" applyFont="1" applyBorder="1" applyProtection="1">
      <protection locked="0"/>
    </xf>
    <xf numFmtId="41" fontId="3" fillId="0" borderId="5"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right" vertical="top" wrapText="1"/>
      <protection locked="0"/>
    </xf>
    <xf numFmtId="41" fontId="3" fillId="0" borderId="6" xfId="1" applyNumberFormat="1" applyFont="1" applyBorder="1" applyAlignment="1" applyProtection="1">
      <alignment horizontal="right" vertical="top" wrapText="1"/>
      <protection locked="0"/>
    </xf>
    <xf numFmtId="41" fontId="3" fillId="3" borderId="7" xfId="1" applyNumberFormat="1" applyFont="1" applyFill="1" applyBorder="1" applyAlignment="1" applyProtection="1">
      <alignment horizontal="right" vertical="top" wrapText="1"/>
      <protection locked="0"/>
    </xf>
    <xf numFmtId="41" fontId="3" fillId="0" borderId="0" xfId="0" applyNumberFormat="1" applyFont="1" applyAlignment="1" applyProtection="1">
      <alignment horizontal="right" vertical="top" wrapText="1"/>
      <protection locked="0"/>
    </xf>
    <xf numFmtId="41" fontId="3" fillId="0" borderId="5" xfId="0" applyNumberFormat="1" applyFont="1" applyBorder="1" applyAlignment="1" applyProtection="1">
      <alignment horizontal="right"/>
      <protection locked="0"/>
    </xf>
    <xf numFmtId="41" fontId="3" fillId="0" borderId="5" xfId="0" applyNumberFormat="1" applyFont="1" applyBorder="1" applyAlignment="1" applyProtection="1">
      <alignment horizontal="right" vertical="top" wrapText="1"/>
      <protection locked="0"/>
    </xf>
    <xf numFmtId="0" fontId="10" fillId="0" borderId="0" xfId="0" applyFont="1" applyProtection="1">
      <protection locked="0"/>
    </xf>
    <xf numFmtId="41" fontId="10" fillId="0" borderId="0" xfId="1" applyNumberFormat="1" applyFont="1" applyProtection="1">
      <protection locked="0"/>
    </xf>
    <xf numFmtId="41" fontId="2" fillId="0" borderId="0" xfId="0" applyNumberFormat="1" applyFont="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5" fontId="28" fillId="3" borderId="0" xfId="0" applyNumberFormat="1" applyFont="1" applyFill="1" applyAlignment="1">
      <alignment horizontal="right" wrapText="1"/>
    </xf>
    <xf numFmtId="165" fontId="3" fillId="0" borderId="5" xfId="1" applyNumberFormat="1" applyFont="1" applyBorder="1" applyAlignment="1" applyProtection="1">
      <alignment horizontal="right" vertical="top" wrapText="1"/>
      <protection locked="0"/>
    </xf>
    <xf numFmtId="165" fontId="3" fillId="0" borderId="10" xfId="1" applyNumberFormat="1" applyFont="1" applyBorder="1" applyAlignment="1" applyProtection="1">
      <alignment horizontal="right" vertical="top" wrapText="1"/>
      <protection locked="0"/>
    </xf>
    <xf numFmtId="169" fontId="3" fillId="3" borderId="11" xfId="1" applyNumberFormat="1" applyFont="1" applyFill="1" applyBorder="1" applyAlignment="1" applyProtection="1">
      <alignment horizontal="right" shrinkToFit="1"/>
    </xf>
    <xf numFmtId="169" fontId="3" fillId="0" borderId="0" xfId="1" applyNumberFormat="1" applyFont="1" applyAlignment="1" applyProtection="1">
      <alignment horizontal="right" shrinkToFit="1"/>
      <protection locked="0"/>
    </xf>
    <xf numFmtId="169" fontId="3" fillId="3" borderId="12" xfId="1" applyNumberFormat="1" applyFont="1" applyFill="1" applyBorder="1" applyAlignment="1" applyProtection="1">
      <alignment horizontal="right" shrinkToFit="1"/>
    </xf>
    <xf numFmtId="169" fontId="3" fillId="3" borderId="13" xfId="1" applyNumberFormat="1" applyFont="1" applyFill="1" applyBorder="1" applyAlignment="1" applyProtection="1">
      <alignment horizontal="right" shrinkToFit="1"/>
    </xf>
    <xf numFmtId="169" fontId="3" fillId="3" borderId="14" xfId="1" applyNumberFormat="1" applyFont="1" applyFill="1" applyBorder="1" applyAlignment="1" applyProtection="1">
      <alignment horizontal="right" shrinkToFit="1"/>
    </xf>
    <xf numFmtId="169" fontId="3" fillId="0" borderId="5" xfId="1" applyNumberFormat="1" applyFont="1" applyBorder="1" applyAlignment="1" applyProtection="1">
      <alignment horizontal="right" vertical="center" shrinkToFit="1"/>
      <protection locked="0"/>
    </xf>
    <xf numFmtId="169" fontId="2" fillId="0" borderId="0" xfId="0" applyNumberFormat="1" applyFont="1" applyAlignment="1" applyProtection="1">
      <alignment horizontal="right" vertical="top" shrinkToFit="1"/>
      <protection locked="0"/>
    </xf>
    <xf numFmtId="169" fontId="3" fillId="3" borderId="5" xfId="1" applyNumberFormat="1" applyFont="1" applyFill="1" applyBorder="1" applyAlignment="1" applyProtection="1">
      <alignment horizontal="right" vertical="center" shrinkToFit="1"/>
      <protection locked="0"/>
    </xf>
    <xf numFmtId="169" fontId="3" fillId="0" borderId="15" xfId="1" applyNumberFormat="1" applyFont="1" applyBorder="1" applyAlignment="1" applyProtection="1">
      <alignment horizontal="right" vertical="center" shrinkToFit="1"/>
      <protection locked="0"/>
    </xf>
    <xf numFmtId="169" fontId="3" fillId="3" borderId="9" xfId="1" applyNumberFormat="1" applyFont="1" applyFill="1" applyBorder="1" applyAlignment="1" applyProtection="1">
      <alignment horizontal="right" vertical="center" shrinkToFit="1"/>
      <protection locked="0"/>
    </xf>
    <xf numFmtId="169" fontId="3" fillId="3" borderId="11" xfId="1" applyNumberFormat="1" applyFont="1" applyFill="1" applyBorder="1" applyAlignment="1" applyProtection="1">
      <alignment horizontal="right" vertical="center" shrinkToFit="1"/>
    </xf>
    <xf numFmtId="169" fontId="3" fillId="3" borderId="10" xfId="1" applyNumberFormat="1" applyFont="1" applyFill="1" applyBorder="1" applyAlignment="1" applyProtection="1">
      <alignment horizontal="right" vertical="center" shrinkToFit="1"/>
      <protection locked="0"/>
    </xf>
    <xf numFmtId="41" fontId="3" fillId="0" borderId="5" xfId="0" applyNumberFormat="1" applyFont="1" applyBorder="1" applyAlignment="1" applyProtection="1">
      <alignment horizontal="left" wrapText="1"/>
      <protection locked="0"/>
    </xf>
    <xf numFmtId="41" fontId="3" fillId="0" borderId="0" xfId="0" applyNumberFormat="1" applyFont="1" applyAlignment="1" applyProtection="1">
      <alignment horizontal="left" wrapText="1"/>
      <protection locked="0"/>
    </xf>
    <xf numFmtId="169" fontId="3" fillId="3" borderId="10" xfId="1" applyNumberFormat="1" applyFont="1" applyFill="1" applyBorder="1" applyAlignment="1" applyProtection="1">
      <alignment horizontal="right" shrinkToFit="1"/>
      <protection locked="0"/>
    </xf>
    <xf numFmtId="169" fontId="3" fillId="0" borderId="0" xfId="0" applyNumberFormat="1" applyFont="1" applyAlignment="1" applyProtection="1">
      <alignment horizontal="right" shrinkToFit="1"/>
      <protection locked="0"/>
    </xf>
    <xf numFmtId="41" fontId="3" fillId="3" borderId="10" xfId="1" applyNumberFormat="1" applyFont="1" applyFill="1" applyBorder="1" applyProtection="1">
      <protection locked="0"/>
    </xf>
    <xf numFmtId="41" fontId="3" fillId="0" borderId="0" xfId="0" applyNumberFormat="1" applyFont="1" applyProtection="1">
      <protection locked="0"/>
    </xf>
    <xf numFmtId="0" fontId="2" fillId="0" borderId="0" xfId="0" applyFont="1"/>
    <xf numFmtId="41" fontId="3" fillId="0" borderId="5" xfId="1" applyNumberFormat="1" applyFont="1" applyBorder="1" applyProtection="1">
      <protection locked="0"/>
    </xf>
    <xf numFmtId="41" fontId="3" fillId="3" borderId="7" xfId="1" applyNumberFormat="1" applyFont="1" applyFill="1" applyBorder="1" applyProtection="1">
      <protection locked="0"/>
    </xf>
    <xf numFmtId="41" fontId="3" fillId="0" borderId="6" xfId="0" applyNumberFormat="1" applyFont="1" applyBorder="1" applyProtection="1">
      <protection locked="0"/>
    </xf>
    <xf numFmtId="41" fontId="3" fillId="3" borderId="7" xfId="0" applyNumberFormat="1" applyFont="1" applyFill="1" applyBorder="1" applyProtection="1">
      <protection locked="0"/>
    </xf>
    <xf numFmtId="41" fontId="3" fillId="3" borderId="10" xfId="0" applyNumberFormat="1" applyFont="1" applyFill="1" applyBorder="1" applyProtection="1">
      <protection locked="0"/>
    </xf>
    <xf numFmtId="41" fontId="3" fillId="0" borderId="0" xfId="0" applyNumberFormat="1" applyFont="1" applyAlignment="1" applyProtection="1">
      <alignment horizontal="left" vertical="top" wrapText="1"/>
      <protection locked="0"/>
    </xf>
    <xf numFmtId="41" fontId="3" fillId="0" borderId="5" xfId="1" applyNumberFormat="1" applyFont="1" applyFill="1" applyBorder="1" applyAlignment="1" applyProtection="1">
      <alignment horizontal="left" vertical="top" wrapText="1"/>
      <protection locked="0"/>
    </xf>
    <xf numFmtId="41" fontId="3" fillId="0" borderId="0" xfId="1" applyNumberFormat="1" applyFont="1" applyFill="1" applyBorder="1" applyAlignment="1" applyProtection="1">
      <alignment horizontal="left" vertical="top" wrapText="1"/>
      <protection locked="0"/>
    </xf>
    <xf numFmtId="41" fontId="3" fillId="0" borderId="0" xfId="0" applyNumberFormat="1" applyFont="1" applyAlignment="1" applyProtection="1">
      <alignment horizontal="left"/>
      <protection locked="0"/>
    </xf>
    <xf numFmtId="41" fontId="3" fillId="0" borderId="10" xfId="1" applyNumberFormat="1" applyFont="1" applyFill="1" applyBorder="1" applyAlignment="1" applyProtection="1">
      <alignment horizontal="left"/>
      <protection locked="0"/>
    </xf>
    <xf numFmtId="41" fontId="3" fillId="0" borderId="0" xfId="1" applyNumberFormat="1" applyFont="1" applyFill="1" applyBorder="1" applyAlignment="1" applyProtection="1">
      <alignment horizontal="left"/>
      <protection locked="0"/>
    </xf>
    <xf numFmtId="41" fontId="3" fillId="0" borderId="0" xfId="0" applyNumberFormat="1" applyFont="1" applyAlignment="1" applyProtection="1">
      <alignment horizontal="center" vertical="top" wrapText="1"/>
      <protection locked="0"/>
    </xf>
    <xf numFmtId="41" fontId="2" fillId="0" borderId="5" xfId="1" applyNumberFormat="1" applyFont="1" applyBorder="1" applyAlignment="1" applyProtection="1">
      <alignment vertical="top" wrapText="1"/>
      <protection locked="0"/>
    </xf>
    <xf numFmtId="41" fontId="2" fillId="0" borderId="0" xfId="0" applyNumberFormat="1" applyFont="1" applyProtection="1">
      <protection locked="0"/>
    </xf>
    <xf numFmtId="169" fontId="2" fillId="0" borderId="0" xfId="1" applyNumberFormat="1" applyFont="1" applyAlignment="1" applyProtection="1">
      <alignment horizontal="right" shrinkToFit="1"/>
      <protection locked="0"/>
    </xf>
    <xf numFmtId="169" fontId="2" fillId="0" borderId="0" xfId="0" applyNumberFormat="1" applyFont="1" applyAlignment="1" applyProtection="1">
      <alignment horizontal="right" shrinkToFit="1"/>
      <protection locked="0"/>
    </xf>
    <xf numFmtId="0" fontId="19" fillId="0" borderId="9" xfId="0" applyFont="1" applyBorder="1" applyProtection="1">
      <protection locked="0"/>
    </xf>
    <xf numFmtId="0" fontId="0" fillId="2" borderId="0" xfId="0" applyFill="1"/>
    <xf numFmtId="0" fontId="4" fillId="0" borderId="0" xfId="0" applyFont="1" applyAlignment="1" applyProtection="1">
      <alignment vertical="center" wrapText="1"/>
      <protection locked="0"/>
    </xf>
    <xf numFmtId="0" fontId="12" fillId="0" borderId="0" xfId="0" applyFont="1"/>
    <xf numFmtId="0" fontId="16" fillId="0" borderId="0" xfId="0" applyFont="1" applyAlignment="1" applyProtection="1">
      <alignment horizontal="center" vertical="top" wrapText="1"/>
      <protection locked="0"/>
    </xf>
    <xf numFmtId="0" fontId="4" fillId="0" borderId="0" xfId="0" applyFont="1" applyAlignment="1" applyProtection="1">
      <alignment vertical="top" wrapText="1"/>
      <protection locked="0"/>
    </xf>
    <xf numFmtId="166" fontId="3" fillId="0" borderId="5" xfId="1" applyNumberFormat="1" applyFont="1" applyBorder="1" applyAlignment="1" applyProtection="1">
      <alignment wrapText="1"/>
      <protection locked="0"/>
    </xf>
    <xf numFmtId="0" fontId="2" fillId="0" borderId="0" xfId="0" applyFont="1" applyAlignment="1" applyProtection="1">
      <alignment wrapText="1"/>
      <protection locked="0"/>
    </xf>
    <xf numFmtId="3" fontId="3" fillId="0" borderId="5" xfId="1" applyNumberFormat="1" applyFont="1" applyBorder="1" applyAlignment="1" applyProtection="1">
      <alignment wrapText="1"/>
      <protection locked="0"/>
    </xf>
    <xf numFmtId="3" fontId="3" fillId="0" borderId="9" xfId="1" applyNumberFormat="1" applyFont="1" applyBorder="1" applyAlignment="1" applyProtection="1">
      <alignment horizontal="right" wrapText="1"/>
      <protection locked="0"/>
    </xf>
    <xf numFmtId="41" fontId="3" fillId="0" borderId="5" xfId="1" applyNumberFormat="1" applyFont="1" applyBorder="1" applyAlignment="1" applyProtection="1">
      <alignment wrapText="1"/>
      <protection locked="0"/>
    </xf>
    <xf numFmtId="41" fontId="3" fillId="0" borderId="0" xfId="1" applyNumberFormat="1" applyFont="1" applyAlignment="1" applyProtection="1">
      <alignment wrapText="1"/>
      <protection locked="0"/>
    </xf>
    <xf numFmtId="41" fontId="3" fillId="3" borderId="5" xfId="1" applyNumberFormat="1" applyFont="1" applyFill="1" applyBorder="1" applyAlignment="1" applyProtection="1">
      <alignment wrapText="1"/>
    </xf>
    <xf numFmtId="41" fontId="2" fillId="0" borderId="0" xfId="0" applyNumberFormat="1" applyFont="1" applyAlignment="1" applyProtection="1">
      <alignment wrapText="1"/>
      <protection locked="0"/>
    </xf>
    <xf numFmtId="41" fontId="3" fillId="3" borderId="16" xfId="1" applyNumberFormat="1" applyFont="1" applyFill="1" applyBorder="1" applyAlignment="1" applyProtection="1">
      <alignment wrapText="1"/>
    </xf>
    <xf numFmtId="41" fontId="3" fillId="0" borderId="2" xfId="1" applyNumberFormat="1" applyFont="1" applyBorder="1" applyAlignment="1" applyProtection="1">
      <alignment wrapText="1"/>
      <protection locked="0"/>
    </xf>
    <xf numFmtId="41" fontId="3" fillId="3" borderId="7" xfId="1" applyNumberFormat="1" applyFont="1" applyFill="1" applyBorder="1" applyAlignment="1" applyProtection="1">
      <alignment wrapText="1"/>
    </xf>
    <xf numFmtId="41" fontId="8" fillId="0" borderId="0" xfId="1" applyNumberFormat="1" applyFont="1" applyAlignment="1" applyProtection="1">
      <alignment wrapText="1"/>
      <protection locked="0"/>
    </xf>
    <xf numFmtId="41" fontId="3" fillId="0" borderId="0" xfId="1" applyNumberFormat="1" applyFont="1" applyBorder="1" applyAlignment="1" applyProtection="1">
      <alignment wrapText="1"/>
      <protection locked="0"/>
    </xf>
    <xf numFmtId="41" fontId="2" fillId="0" borderId="0" xfId="1" applyNumberFormat="1" applyFont="1" applyBorder="1" applyAlignment="1" applyProtection="1">
      <alignment wrapText="1"/>
      <protection locked="0"/>
    </xf>
    <xf numFmtId="41" fontId="2" fillId="0" borderId="0" xfId="1" applyNumberFormat="1" applyFont="1" applyAlignment="1" applyProtection="1">
      <alignment wrapText="1"/>
      <protection locked="0"/>
    </xf>
    <xf numFmtId="41" fontId="3" fillId="3" borderId="17" xfId="1" applyNumberFormat="1" applyFont="1" applyFill="1" applyBorder="1" applyAlignment="1" applyProtection="1">
      <alignment wrapText="1"/>
    </xf>
    <xf numFmtId="41" fontId="12" fillId="0" borderId="0" xfId="1" applyNumberFormat="1" applyFont="1" applyAlignment="1" applyProtection="1">
      <protection locked="0"/>
    </xf>
    <xf numFmtId="41" fontId="7" fillId="0" borderId="0" xfId="1" applyNumberFormat="1" applyFont="1" applyAlignment="1" applyProtection="1">
      <alignment wrapText="1"/>
      <protection locked="0"/>
    </xf>
    <xf numFmtId="41" fontId="9" fillId="0" borderId="0" xfId="0" applyNumberFormat="1" applyFont="1" applyAlignment="1" applyProtection="1">
      <alignment wrapText="1"/>
      <protection locked="0"/>
    </xf>
    <xf numFmtId="41" fontId="3" fillId="0" borderId="15" xfId="1" applyNumberFormat="1" applyFont="1" applyBorder="1" applyAlignment="1" applyProtection="1">
      <alignment wrapText="1"/>
      <protection locked="0"/>
    </xf>
    <xf numFmtId="41" fontId="3" fillId="0" borderId="18" xfId="1" applyNumberFormat="1" applyFont="1" applyBorder="1" applyAlignment="1" applyProtection="1">
      <alignment wrapText="1"/>
      <protection locked="0"/>
    </xf>
    <xf numFmtId="41" fontId="3" fillId="3" borderId="11" xfId="1" applyNumberFormat="1" applyFont="1" applyFill="1" applyBorder="1" applyAlignment="1" applyProtection="1">
      <alignment wrapText="1"/>
    </xf>
    <xf numFmtId="41" fontId="3" fillId="0" borderId="10" xfId="1" applyNumberFormat="1" applyFont="1" applyBorder="1" applyAlignment="1" applyProtection="1">
      <alignment horizontal="right" vertical="top" wrapText="1"/>
      <protection locked="0"/>
    </xf>
    <xf numFmtId="41" fontId="3" fillId="0" borderId="5" xfId="0" applyNumberFormat="1" applyFont="1" applyBorder="1" applyAlignment="1" applyProtection="1">
      <alignment horizontal="right" wrapText="1"/>
      <protection locked="0"/>
    </xf>
    <xf numFmtId="41" fontId="3" fillId="0" borderId="0" xfId="1" applyNumberFormat="1" applyFont="1" applyBorder="1" applyAlignment="1" applyProtection="1">
      <alignment horizontal="center" vertical="top" wrapText="1"/>
      <protection locked="0"/>
    </xf>
    <xf numFmtId="43" fontId="19" fillId="0" borderId="0" xfId="0" applyNumberFormat="1" applyFont="1" applyAlignment="1" applyProtection="1">
      <alignment horizontal="left" vertical="top" wrapText="1"/>
      <protection locked="0"/>
    </xf>
    <xf numFmtId="41" fontId="3" fillId="0" borderId="0" xfId="1" applyNumberFormat="1" applyFont="1" applyFill="1" applyBorder="1" applyAlignment="1" applyProtection="1">
      <alignment vertical="top" wrapText="1"/>
      <protection locked="0"/>
    </xf>
    <xf numFmtId="169" fontId="3" fillId="0" borderId="0" xfId="1" applyNumberFormat="1" applyFont="1" applyBorder="1" applyAlignment="1" applyProtection="1">
      <alignment horizontal="right" shrinkToFit="1"/>
      <protection locked="0"/>
    </xf>
    <xf numFmtId="169" fontId="3" fillId="0" borderId="0" xfId="1" applyNumberFormat="1" applyFont="1" applyFill="1" applyBorder="1" applyAlignment="1" applyProtection="1">
      <alignment horizontal="right" shrinkToFit="1"/>
    </xf>
    <xf numFmtId="169" fontId="3" fillId="0" borderId="3" xfId="1" applyNumberFormat="1" applyFont="1" applyFill="1" applyBorder="1" applyAlignment="1" applyProtection="1">
      <alignment horizontal="right" shrinkToFit="1"/>
    </xf>
    <xf numFmtId="41" fontId="12" fillId="0" borderId="0" xfId="0" applyNumberFormat="1" applyFont="1" applyAlignment="1" applyProtection="1">
      <alignment vertical="top"/>
      <protection locked="0"/>
    </xf>
    <xf numFmtId="43" fontId="12" fillId="0" borderId="0" xfId="0" applyNumberFormat="1" applyFont="1" applyProtection="1">
      <protection locked="0"/>
    </xf>
    <xf numFmtId="43" fontId="12" fillId="0" borderId="0" xfId="0" applyNumberFormat="1" applyFont="1" applyAlignment="1" applyProtection="1">
      <alignment vertical="top"/>
      <protection locked="0"/>
    </xf>
    <xf numFmtId="169" fontId="3" fillId="0" borderId="0" xfId="1" applyNumberFormat="1" applyFont="1" applyFill="1" applyBorder="1" applyAlignment="1" applyProtection="1">
      <alignment horizontal="right" shrinkToFit="1"/>
      <protection locked="0"/>
    </xf>
    <xf numFmtId="169" fontId="3" fillId="3" borderId="10" xfId="0" applyNumberFormat="1" applyFont="1" applyFill="1" applyBorder="1" applyAlignment="1" applyProtection="1">
      <alignment horizontal="right" shrinkToFit="1"/>
      <protection locked="0"/>
    </xf>
    <xf numFmtId="41" fontId="3" fillId="0" borderId="5" xfId="0" applyNumberFormat="1" applyFont="1" applyBorder="1" applyAlignment="1" applyProtection="1">
      <alignment wrapText="1"/>
      <protection locked="0"/>
    </xf>
    <xf numFmtId="41" fontId="3" fillId="0" borderId="9" xfId="0" applyNumberFormat="1" applyFont="1" applyBorder="1" applyProtection="1">
      <protection locked="0"/>
    </xf>
    <xf numFmtId="41" fontId="3" fillId="3" borderId="10" xfId="1" applyNumberFormat="1" applyFont="1" applyFill="1" applyBorder="1" applyAlignment="1" applyProtection="1">
      <protection locked="0"/>
    </xf>
    <xf numFmtId="41" fontId="3" fillId="0" borderId="0" xfId="1" applyNumberFormat="1" applyFont="1" applyBorder="1" applyAlignment="1" applyProtection="1">
      <protection locked="0"/>
    </xf>
    <xf numFmtId="41" fontId="3" fillId="0" borderId="0" xfId="0" applyNumberFormat="1" applyFont="1" applyAlignment="1" applyProtection="1">
      <alignment wrapText="1"/>
      <protection locked="0"/>
    </xf>
    <xf numFmtId="170" fontId="0" fillId="0" borderId="5" xfId="0" applyNumberFormat="1" applyBorder="1" applyAlignment="1">
      <alignment horizontal="center" vertical="center"/>
    </xf>
    <xf numFmtId="164" fontId="12" fillId="0" borderId="0" xfId="0" applyNumberFormat="1" applyFont="1" applyProtection="1">
      <protection locked="0"/>
    </xf>
    <xf numFmtId="166" fontId="3" fillId="0" borderId="5" xfId="1" applyNumberFormat="1" applyFont="1" applyBorder="1" applyAlignment="1" applyProtection="1">
      <alignment horizontal="center" wrapText="1"/>
      <protection locked="0"/>
    </xf>
    <xf numFmtId="41" fontId="3" fillId="0" borderId="5" xfId="1" applyNumberFormat="1" applyFont="1" applyBorder="1" applyAlignment="1" applyProtection="1">
      <alignment horizontal="right" wrapText="1"/>
      <protection locked="0"/>
    </xf>
    <xf numFmtId="171" fontId="10" fillId="0" borderId="29" xfId="0" applyNumberFormat="1" applyFont="1" applyBorder="1" applyAlignment="1">
      <alignment horizontal="right"/>
    </xf>
    <xf numFmtId="3" fontId="3" fillId="0" borderId="5" xfId="1" quotePrefix="1" applyNumberFormat="1" applyFont="1" applyBorder="1" applyAlignment="1" applyProtection="1">
      <alignment horizontal="center" vertical="top" wrapText="1"/>
      <protection locked="0"/>
    </xf>
    <xf numFmtId="3" fontId="2" fillId="0" borderId="5" xfId="1" applyNumberFormat="1" applyFont="1" applyBorder="1" applyAlignment="1" applyProtection="1">
      <alignment vertical="top" wrapText="1"/>
      <protection locked="0"/>
    </xf>
    <xf numFmtId="0" fontId="27"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left" vertical="top"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167" fontId="3" fillId="0" borderId="4" xfId="0" applyNumberFormat="1" applyFont="1" applyBorder="1" applyAlignment="1" applyProtection="1">
      <alignment horizontal="center" vertical="center"/>
      <protection locked="0"/>
    </xf>
    <xf numFmtId="167" fontId="3"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29" fillId="0" borderId="19" xfId="0" applyFont="1" applyBorder="1" applyAlignment="1">
      <alignment horizontal="center"/>
    </xf>
    <xf numFmtId="0" fontId="29" fillId="0" borderId="1" xfId="0" applyFont="1" applyBorder="1" applyAlignment="1">
      <alignment horizontal="center"/>
    </xf>
    <xf numFmtId="0" fontId="29" fillId="0" borderId="20" xfId="0" applyFont="1" applyBorder="1" applyAlignment="1">
      <alignment horizontal="center"/>
    </xf>
    <xf numFmtId="0" fontId="2" fillId="0" borderId="19" xfId="0" applyFont="1" applyBorder="1" applyAlignment="1">
      <alignment horizontal="center" vertical="center"/>
    </xf>
    <xf numFmtId="0" fontId="29" fillId="0" borderId="1" xfId="0" applyFont="1" applyBorder="1" applyAlignment="1">
      <alignment horizontal="center" vertical="center"/>
    </xf>
    <xf numFmtId="0" fontId="29" fillId="0" borderId="20" xfId="0" applyFont="1" applyBorder="1" applyAlignment="1">
      <alignment horizontal="center" vertical="center"/>
    </xf>
    <xf numFmtId="0" fontId="5" fillId="0" borderId="0" xfId="0" applyFont="1" applyAlignment="1" applyProtection="1">
      <alignment horizontal="center" vertical="center" wrapText="1"/>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22" fillId="0" borderId="0" xfId="0" applyFont="1" applyAlignment="1" applyProtection="1">
      <alignment horizontal="center" wrapText="1"/>
      <protection locked="0"/>
    </xf>
    <xf numFmtId="41" fontId="2" fillId="0" borderId="5" xfId="1" applyNumberFormat="1" applyFont="1" applyBorder="1" applyAlignment="1" applyProtection="1">
      <alignment horizontal="left" wrapText="1"/>
      <protection locked="0"/>
    </xf>
    <xf numFmtId="0" fontId="6" fillId="0" borderId="0" xfId="0" applyFont="1" applyAlignment="1" applyProtection="1">
      <alignment vertical="top" wrapText="1"/>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41" fontId="12" fillId="0" borderId="0" xfId="1" applyNumberFormat="1" applyFont="1" applyBorder="1" applyProtection="1">
      <protection locked="0"/>
    </xf>
    <xf numFmtId="41" fontId="3" fillId="0" borderId="26" xfId="1" applyNumberFormat="1" applyFont="1" applyBorder="1" applyAlignment="1" applyProtection="1">
      <alignment horizontal="left" vertical="center" wrapText="1"/>
      <protection locked="0"/>
    </xf>
    <xf numFmtId="0" fontId="12" fillId="0" borderId="0" xfId="0" applyFont="1" applyAlignment="1" applyProtection="1">
      <alignment horizontal="left" wrapText="1"/>
      <protection locked="0"/>
    </xf>
    <xf numFmtId="41" fontId="2" fillId="0" borderId="5" xfId="1" applyNumberFormat="1" applyFont="1" applyBorder="1" applyAlignment="1" applyProtection="1">
      <alignment horizontal="left" vertical="top" wrapText="1"/>
      <protection locked="0"/>
    </xf>
    <xf numFmtId="41" fontId="12" fillId="0" borderId="0" xfId="1" applyNumberFormat="1" applyFont="1" applyProtection="1">
      <protection locked="0"/>
    </xf>
    <xf numFmtId="0" fontId="6" fillId="0" borderId="0" xfId="0" applyFont="1" applyAlignment="1" applyProtection="1">
      <alignment wrapText="1"/>
      <protection locked="0"/>
    </xf>
    <xf numFmtId="41" fontId="24" fillId="0" borderId="4" xfId="1" applyNumberFormat="1" applyFont="1" applyBorder="1" applyAlignment="1" applyProtection="1">
      <alignment horizontal="right" vertical="top" wrapText="1"/>
      <protection locked="0"/>
    </xf>
    <xf numFmtId="0" fontId="6" fillId="0" borderId="0" xfId="0" applyFont="1" applyAlignment="1" applyProtection="1">
      <alignment horizontal="center" vertical="top" wrapText="1"/>
      <protection locked="0"/>
    </xf>
    <xf numFmtId="0" fontId="3" fillId="0" borderId="0" xfId="0" applyFont="1" applyAlignment="1">
      <alignment horizontal="center" vertical="center"/>
    </xf>
    <xf numFmtId="0" fontId="3" fillId="0" borderId="4" xfId="0" applyFont="1" applyBorder="1" applyAlignment="1">
      <alignment horizontal="center" vertical="center"/>
    </xf>
    <xf numFmtId="41" fontId="4" fillId="0" borderId="0" xfId="1" applyNumberFormat="1" applyFont="1" applyFill="1" applyAlignment="1" applyProtection="1">
      <alignment horizontal="left"/>
      <protection locked="0"/>
    </xf>
    <xf numFmtId="0" fontId="2" fillId="0" borderId="0" xfId="0" applyFont="1" applyAlignment="1" applyProtection="1">
      <alignment horizontal="right" vertical="top" wrapText="1"/>
      <protection locked="0"/>
    </xf>
    <xf numFmtId="41" fontId="17" fillId="0" borderId="0" xfId="1" applyNumberFormat="1" applyFont="1" applyBorder="1" applyAlignment="1" applyProtection="1">
      <alignment horizontal="center" wrapText="1"/>
      <protection locked="0"/>
    </xf>
    <xf numFmtId="41" fontId="5" fillId="0" borderId="0" xfId="1" applyNumberFormat="1" applyFont="1" applyBorder="1" applyAlignment="1" applyProtection="1">
      <alignment horizontal="right" vertical="top" wrapText="1"/>
      <protection locked="0"/>
    </xf>
    <xf numFmtId="168" fontId="13" fillId="2" borderId="0" xfId="0" applyNumberFormat="1" applyFont="1" applyFill="1" applyAlignment="1" applyProtection="1">
      <alignment horizontal="left" vertical="center"/>
      <protection locked="0"/>
    </xf>
    <xf numFmtId="0" fontId="4" fillId="0" borderId="0" xfId="0" applyFont="1" applyAlignment="1" applyProtection="1">
      <alignment horizontal="left"/>
      <protection locked="0"/>
    </xf>
    <xf numFmtId="167"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0" fontId="2" fillId="0" borderId="27" xfId="1" applyNumberFormat="1" applyFont="1" applyBorder="1" applyAlignment="1" applyProtection="1">
      <alignment horizontal="left" vertical="top" wrapText="1"/>
      <protection locked="0"/>
    </xf>
    <xf numFmtId="0" fontId="2" fillId="0" borderId="26" xfId="1" applyNumberFormat="1" applyFont="1" applyBorder="1" applyAlignment="1" applyProtection="1">
      <alignment horizontal="left" vertical="top" wrapText="1"/>
      <protection locked="0"/>
    </xf>
    <xf numFmtId="0" fontId="2" fillId="0" borderId="28" xfId="1" applyNumberFormat="1" applyFont="1" applyBorder="1" applyAlignment="1" applyProtection="1">
      <alignment horizontal="left" vertical="top" wrapText="1"/>
      <protection locked="0"/>
    </xf>
    <xf numFmtId="0" fontId="2" fillId="0" borderId="22" xfId="1" applyNumberFormat="1" applyFont="1" applyBorder="1" applyAlignment="1" applyProtection="1">
      <alignment horizontal="left" vertical="top" wrapText="1"/>
      <protection locked="0"/>
    </xf>
    <xf numFmtId="0" fontId="2" fillId="0" borderId="0" xfId="1" applyNumberFormat="1" applyFont="1" applyBorder="1" applyAlignment="1" applyProtection="1">
      <alignment horizontal="left" vertical="top" wrapText="1"/>
      <protection locked="0"/>
    </xf>
    <xf numFmtId="0" fontId="2" fillId="0" borderId="25" xfId="1" applyNumberFormat="1" applyFont="1" applyBorder="1" applyAlignment="1" applyProtection="1">
      <alignment horizontal="left" vertical="top" wrapText="1"/>
      <protection locked="0"/>
    </xf>
    <xf numFmtId="0" fontId="2" fillId="0" borderId="23" xfId="1" applyNumberFormat="1" applyFont="1" applyBorder="1" applyAlignment="1" applyProtection="1">
      <alignment horizontal="left" vertical="top" wrapText="1"/>
      <protection locked="0"/>
    </xf>
    <xf numFmtId="0" fontId="2" fillId="0" borderId="4" xfId="1" applyNumberFormat="1" applyFont="1" applyBorder="1" applyAlignment="1" applyProtection="1">
      <alignment horizontal="left" vertical="top" wrapText="1"/>
      <protection locked="0"/>
    </xf>
    <xf numFmtId="0" fontId="2" fillId="0" borderId="24" xfId="1" applyNumberFormat="1" applyFont="1" applyBorder="1" applyAlignment="1" applyProtection="1">
      <alignment horizontal="left" vertical="top" wrapText="1"/>
      <protection locked="0"/>
    </xf>
    <xf numFmtId="0" fontId="22" fillId="0" borderId="4" xfId="0" applyFont="1" applyBorder="1" applyAlignment="1" applyProtection="1">
      <alignment horizontal="center" vertical="center" wrapText="1"/>
      <protection locked="0"/>
    </xf>
    <xf numFmtId="41" fontId="2" fillId="0" borderId="19" xfId="1" applyNumberFormat="1" applyFont="1" applyBorder="1" applyAlignment="1" applyProtection="1">
      <alignment horizontal="left" wrapText="1"/>
      <protection locked="0"/>
    </xf>
    <xf numFmtId="41" fontId="2" fillId="0" borderId="1" xfId="1" applyNumberFormat="1" applyFont="1" applyBorder="1" applyAlignment="1" applyProtection="1">
      <alignment horizontal="left" wrapText="1"/>
      <protection locked="0"/>
    </xf>
    <xf numFmtId="41" fontId="2" fillId="0" borderId="20" xfId="1" applyNumberFormat="1" applyFont="1" applyBorder="1" applyAlignment="1" applyProtection="1">
      <alignment horizontal="left" wrapText="1"/>
      <protection locked="0"/>
    </xf>
    <xf numFmtId="41" fontId="2" fillId="0" borderId="23"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4" xfId="1" applyNumberFormat="1" applyFont="1" applyBorder="1" applyAlignment="1" applyProtection="1">
      <alignment horizontal="left" wrapText="1"/>
      <protection locked="0"/>
    </xf>
    <xf numFmtId="0" fontId="3" fillId="0" borderId="0" xfId="0" applyFont="1" applyAlignment="1" applyProtection="1">
      <alignment horizontal="right" vertical="top" wrapText="1"/>
      <protection locked="0"/>
    </xf>
    <xf numFmtId="41" fontId="2" fillId="0" borderId="27" xfId="1" applyNumberFormat="1" applyFont="1" applyBorder="1" applyAlignment="1" applyProtection="1">
      <alignment horizontal="left" vertical="top" wrapText="1"/>
      <protection locked="0"/>
    </xf>
    <xf numFmtId="41" fontId="2" fillId="0" borderId="26" xfId="1" applyNumberFormat="1" applyFont="1" applyBorder="1" applyAlignment="1" applyProtection="1">
      <alignment horizontal="left" vertical="top" wrapText="1"/>
      <protection locked="0"/>
    </xf>
    <xf numFmtId="41" fontId="2" fillId="0" borderId="28" xfId="1" applyNumberFormat="1" applyFont="1" applyBorder="1" applyAlignment="1" applyProtection="1">
      <alignment horizontal="left" vertical="top" wrapText="1"/>
      <protection locked="0"/>
    </xf>
    <xf numFmtId="41" fontId="2" fillId="0" borderId="23" xfId="1" applyNumberFormat="1" applyFont="1" applyBorder="1" applyAlignment="1" applyProtection="1">
      <alignment horizontal="left" vertical="top" wrapText="1"/>
      <protection locked="0"/>
    </xf>
    <xf numFmtId="41" fontId="2" fillId="0" borderId="4" xfId="1" applyNumberFormat="1" applyFont="1" applyBorder="1" applyAlignment="1" applyProtection="1">
      <alignment horizontal="left" vertical="top" wrapText="1"/>
      <protection locked="0"/>
    </xf>
    <xf numFmtId="41" fontId="2" fillId="0" borderId="24" xfId="1" applyNumberFormat="1" applyFont="1" applyBorder="1" applyAlignment="1" applyProtection="1">
      <alignment horizontal="left" vertical="top" wrapText="1"/>
      <protection locked="0"/>
    </xf>
    <xf numFmtId="166" fontId="3" fillId="0" borderId="9" xfId="1" applyNumberFormat="1" applyFont="1" applyBorder="1" applyAlignment="1" applyProtection="1">
      <alignment horizontal="center" vertical="center" wrapText="1"/>
      <protection locked="0"/>
    </xf>
    <xf numFmtId="166" fontId="3" fillId="0" borderId="6" xfId="1" applyNumberFormat="1" applyFont="1" applyBorder="1" applyAlignment="1" applyProtection="1">
      <alignment horizontal="center" vertical="center" wrapText="1"/>
      <protection locked="0"/>
    </xf>
    <xf numFmtId="0" fontId="19" fillId="0" borderId="0" xfId="0" applyFont="1" applyAlignment="1" applyProtection="1">
      <alignment horizontal="left" vertical="top"/>
      <protection locked="0"/>
    </xf>
    <xf numFmtId="0" fontId="2" fillId="0" borderId="27" xfId="1" applyNumberFormat="1" applyFont="1" applyBorder="1" applyAlignment="1" applyProtection="1">
      <alignment horizontal="left" vertical="top"/>
      <protection locked="0"/>
    </xf>
    <xf numFmtId="0" fontId="2" fillId="0" borderId="26" xfId="1" applyNumberFormat="1" applyFont="1" applyBorder="1" applyAlignment="1" applyProtection="1">
      <alignment horizontal="left" vertical="top"/>
      <protection locked="0"/>
    </xf>
    <xf numFmtId="0" fontId="2" fillId="0" borderId="28" xfId="1" applyNumberFormat="1" applyFont="1" applyBorder="1" applyAlignment="1" applyProtection="1">
      <alignment horizontal="left" vertical="top"/>
      <protection locked="0"/>
    </xf>
    <xf numFmtId="0" fontId="2" fillId="0" borderId="22" xfId="1" applyNumberFormat="1" applyFont="1" applyBorder="1" applyAlignment="1" applyProtection="1">
      <alignment horizontal="left" vertical="top"/>
      <protection locked="0"/>
    </xf>
    <xf numFmtId="0" fontId="2" fillId="0" borderId="0" xfId="1" applyNumberFormat="1" applyFont="1" applyBorder="1" applyAlignment="1" applyProtection="1">
      <alignment horizontal="left" vertical="top"/>
      <protection locked="0"/>
    </xf>
    <xf numFmtId="0" fontId="2" fillId="0" borderId="25" xfId="1" applyNumberFormat="1" applyFont="1" applyBorder="1" applyAlignment="1" applyProtection="1">
      <alignment horizontal="left" vertical="top"/>
      <protection locked="0"/>
    </xf>
    <xf numFmtId="0" fontId="2" fillId="0" borderId="23" xfId="1" applyNumberFormat="1" applyFont="1" applyBorder="1" applyAlignment="1" applyProtection="1">
      <alignment horizontal="left" vertical="top"/>
      <protection locked="0"/>
    </xf>
    <xf numFmtId="0" fontId="2" fillId="0" borderId="4" xfId="1" applyNumberFormat="1" applyFont="1" applyBorder="1" applyAlignment="1" applyProtection="1">
      <alignment horizontal="left" vertical="top"/>
      <protection locked="0"/>
    </xf>
    <xf numFmtId="0" fontId="2" fillId="0" borderId="24" xfId="1" applyNumberFormat="1" applyFont="1" applyBorder="1" applyAlignment="1" applyProtection="1">
      <alignment horizontal="left" vertical="top"/>
      <protection locked="0"/>
    </xf>
    <xf numFmtId="0" fontId="12" fillId="0" borderId="4" xfId="0" applyFont="1" applyBorder="1" applyAlignment="1" applyProtection="1">
      <alignment horizontal="center"/>
      <protection locked="0"/>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0" fontId="22" fillId="0" borderId="4" xfId="0" applyFont="1" applyBorder="1" applyAlignment="1" applyProtection="1">
      <alignment horizontal="center" wrapText="1"/>
      <protection locked="0"/>
    </xf>
    <xf numFmtId="0" fontId="19" fillId="0" borderId="0" xfId="0" applyFont="1" applyAlignment="1" applyProtection="1">
      <alignment horizontal="left"/>
      <protection locked="0"/>
    </xf>
    <xf numFmtId="41" fontId="3" fillId="0" borderId="0"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center" vertical="top" wrapText="1"/>
      <protection locked="0"/>
    </xf>
    <xf numFmtId="0" fontId="19" fillId="0" borderId="0" xfId="0" applyFont="1" applyAlignment="1" applyProtection="1">
      <alignment horizontal="left" vertical="top" wrapText="1"/>
      <protection locked="0"/>
    </xf>
    <xf numFmtId="0" fontId="2" fillId="0" borderId="27" xfId="0" applyFont="1" applyBorder="1" applyAlignment="1">
      <alignment horizontal="left" vertical="top"/>
    </xf>
    <xf numFmtId="0" fontId="29" fillId="0" borderId="26" xfId="0" applyFont="1" applyBorder="1" applyAlignment="1">
      <alignment horizontal="left" vertical="top"/>
    </xf>
    <xf numFmtId="0" fontId="29" fillId="0" borderId="28" xfId="0" applyFont="1" applyBorder="1" applyAlignment="1">
      <alignment horizontal="left" vertical="top"/>
    </xf>
    <xf numFmtId="0" fontId="29" fillId="0" borderId="22" xfId="0" applyFont="1" applyBorder="1" applyAlignment="1">
      <alignment horizontal="left" vertical="top"/>
    </xf>
    <xf numFmtId="0" fontId="29" fillId="0" borderId="0" xfId="0" applyFont="1" applyAlignment="1">
      <alignment horizontal="left" vertical="top"/>
    </xf>
    <xf numFmtId="0" fontId="29" fillId="0" borderId="25" xfId="0" applyFont="1" applyBorder="1" applyAlignment="1">
      <alignment horizontal="left" vertical="top"/>
    </xf>
    <xf numFmtId="0" fontId="29" fillId="0" borderId="23" xfId="0" applyFont="1" applyBorder="1" applyAlignment="1">
      <alignment horizontal="left" vertical="top"/>
    </xf>
    <xf numFmtId="0" fontId="29" fillId="0" borderId="4" xfId="0" applyFont="1" applyBorder="1" applyAlignment="1">
      <alignment horizontal="left" vertical="top"/>
    </xf>
    <xf numFmtId="0" fontId="29" fillId="0" borderId="24" xfId="0" applyFont="1" applyBorder="1" applyAlignment="1">
      <alignment horizontal="left" vertical="top"/>
    </xf>
    <xf numFmtId="41" fontId="13" fillId="0" borderId="0" xfId="1" applyNumberFormat="1" applyFont="1" applyFill="1" applyAlignment="1" applyProtection="1">
      <alignment horizontal="center"/>
      <protection locked="0"/>
    </xf>
    <xf numFmtId="0" fontId="2" fillId="0" borderId="27"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07/relationships/hdphoto" Target="../media/hdphoto1.wdp"/><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466725</xdr:colOff>
      <xdr:row>30</xdr:row>
      <xdr:rowOff>0</xdr:rowOff>
    </xdr:from>
    <xdr:to>
      <xdr:col>8</xdr:col>
      <xdr:colOff>95250</xdr:colOff>
      <xdr:row>30</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57</xdr:row>
      <xdr:rowOff>0</xdr:rowOff>
    </xdr:from>
    <xdr:to>
      <xdr:col>10</xdr:col>
      <xdr:colOff>104775</xdr:colOff>
      <xdr:row>57</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57</xdr:row>
      <xdr:rowOff>0</xdr:rowOff>
    </xdr:from>
    <xdr:to>
      <xdr:col>10</xdr:col>
      <xdr:colOff>104775</xdr:colOff>
      <xdr:row>57</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txBody>
        <a:bodyPr/>
        <a:lstStyle/>
        <a:p>
          <a:r>
            <a:rPr lang="en-GB"/>
            <a:t>01</a:t>
          </a:r>
        </a:p>
      </xdr:txBody>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txBody>
        <a:bodyPr/>
        <a:lstStyle/>
        <a:p>
          <a:r>
            <a:rPr lang="en-GB"/>
            <a:t>Jan</a:t>
          </a:r>
        </a:p>
      </xdr:txBody>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a16="http://schemas.microsoft.com/office/drawing/2014/main" id="{00000000-0008-0000-0000-000021080000}"/>
            </a:ext>
          </a:extLst>
        </xdr:cNvPr>
        <xdr:cNvSpPr txBox="1">
          <a:spLocks noChangeArrowheads="1"/>
        </xdr:cNvSpPr>
      </xdr:nvSpPr>
      <xdr:spPr bwMode="auto">
        <a:xfrm>
          <a:off x="5000625" y="1323975"/>
          <a:ext cx="657225" cy="257175"/>
        </a:xfrm>
        <a:prstGeom prst="rect">
          <a:avLst/>
        </a:prstGeom>
        <a:solidFill>
          <a:srgbClr val="FFFFFF"/>
        </a:solidFill>
        <a:ln w="9525">
          <a:solidFill>
            <a:srgbClr val="000000"/>
          </a:solidFill>
          <a:miter lim="800000"/>
          <a:headEnd/>
          <a:tailEnd/>
        </a:ln>
      </xdr:spPr>
      <xdr:txBody>
        <a:bodyPr/>
        <a:lstStyle/>
        <a:p>
          <a:r>
            <a:rPr lang="en-GB"/>
            <a:t>2025</a:t>
          </a:r>
        </a:p>
      </xdr:txBody>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txBody>
        <a:bodyPr/>
        <a:lstStyle/>
        <a:p>
          <a:r>
            <a:rPr lang="en-GB"/>
            <a:t>31</a:t>
          </a:r>
        </a:p>
      </xdr:txBody>
    </xdr:sp>
    <xdr:clientData/>
  </xdr:twoCellAnchor>
  <xdr:twoCellAnchor>
    <xdr:from>
      <xdr:col>7</xdr:col>
      <xdr:colOff>647700</xdr:colOff>
      <xdr:row>5</xdr:row>
      <xdr:rowOff>9525</xdr:rowOff>
    </xdr:from>
    <xdr:to>
      <xdr:col>9</xdr:col>
      <xdr:colOff>304800</xdr:colOff>
      <xdr:row>6</xdr:row>
      <xdr:rowOff>0</xdr:rowOff>
    </xdr:to>
    <xdr:sp macro="" textlink="">
      <xdr:nvSpPr>
        <xdr:cNvPr id="2089" name="Text Box 24">
          <a:extLst>
            <a:ext uri="{FF2B5EF4-FFF2-40B4-BE49-F238E27FC236}">
              <a16:creationId xmlns:a16="http://schemas.microsoft.com/office/drawing/2014/main" id="{00000000-0008-0000-0000-000029080000}"/>
            </a:ext>
          </a:extLst>
        </xdr:cNvPr>
        <xdr:cNvSpPr txBox="1">
          <a:spLocks noChangeArrowheads="1"/>
        </xdr:cNvSpPr>
      </xdr:nvSpPr>
      <xdr:spPr bwMode="auto">
        <a:xfrm>
          <a:off x="6543675" y="1323975"/>
          <a:ext cx="790575" cy="257175"/>
        </a:xfrm>
        <a:prstGeom prst="rect">
          <a:avLst/>
        </a:prstGeom>
        <a:solidFill>
          <a:srgbClr val="FFFFFF"/>
        </a:solidFill>
        <a:ln w="9525">
          <a:solidFill>
            <a:srgbClr val="000000"/>
          </a:solidFill>
          <a:miter lim="800000"/>
          <a:headEnd/>
          <a:tailEnd/>
        </a:ln>
      </xdr:spPr>
      <xdr:txBody>
        <a:bodyPr/>
        <a:lstStyle/>
        <a:p>
          <a:r>
            <a:rPr lang="en-GB"/>
            <a:t>Dec</a:t>
          </a:r>
        </a:p>
      </xdr:txBody>
    </xdr:sp>
    <xdr:clientData/>
  </xdr:twoCellAnchor>
  <xdr:twoCellAnchor>
    <xdr:from>
      <xdr:col>9</xdr:col>
      <xdr:colOff>363855</xdr:colOff>
      <xdr:row>5</xdr:row>
      <xdr:rowOff>17145</xdr:rowOff>
    </xdr:from>
    <xdr:to>
      <xdr:col>9</xdr:col>
      <xdr:colOff>1066774</xdr:colOff>
      <xdr:row>6</xdr:row>
      <xdr:rowOff>272</xdr:rowOff>
    </xdr:to>
    <xdr:sp macro="" textlink="">
      <xdr:nvSpPr>
        <xdr:cNvPr id="2073" name="Text Box 25">
          <a:extLst>
            <a:ext uri="{FF2B5EF4-FFF2-40B4-BE49-F238E27FC236}">
              <a16:creationId xmlns:a16="http://schemas.microsoft.com/office/drawing/2014/main" id="{00000000-0008-0000-0000-000019080000}"/>
            </a:ext>
          </a:extLst>
        </xdr:cNvPr>
        <xdr:cNvSpPr txBox="1">
          <a:spLocks noChangeArrowheads="1"/>
        </xdr:cNvSpPr>
      </xdr:nvSpPr>
      <xdr:spPr bwMode="auto">
        <a:xfrm>
          <a:off x="7604760" y="1310640"/>
          <a:ext cx="723900" cy="2590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1" i="0" u="none" strike="noStrike" baseline="0">
              <a:solidFill>
                <a:srgbClr val="000000"/>
              </a:solidFill>
              <a:latin typeface="Arial"/>
              <a:cs typeface="Arial"/>
            </a:rPr>
            <a:t>2025</a:t>
          </a:r>
        </a:p>
        <a:p>
          <a:pPr algn="ctr" rtl="0">
            <a:defRPr sz="1000"/>
          </a:pPr>
          <a:endParaRPr lang="en-GB" sz="1000" b="1"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0</xdr:colOff>
          <xdr:row>1</xdr:row>
          <xdr:rowOff>335280</xdr:rowOff>
        </xdr:to>
        <xdr:sp macro="" textlink="">
          <xdr:nvSpPr>
            <xdr:cNvPr id="2074" name="Object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838200</xdr:colOff>
      <xdr:row>49</xdr:row>
      <xdr:rowOff>56621</xdr:rowOff>
    </xdr:from>
    <xdr:to>
      <xdr:col>3</xdr:col>
      <xdr:colOff>838200</xdr:colOff>
      <xdr:row>50</xdr:row>
      <xdr:rowOff>2293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16000" contrast="60000"/>
                  </a14:imgEffect>
                </a14:imgLayer>
              </a14:imgProps>
            </a:ext>
            <a:ext uri="{28A0092B-C50C-407E-A947-70E740481C1C}">
              <a14:useLocalDpi xmlns:a14="http://schemas.microsoft.com/office/drawing/2010/main" val="0"/>
            </a:ext>
          </a:extLst>
        </a:blip>
        <a:stretch>
          <a:fillRect/>
        </a:stretch>
      </xdr:blipFill>
      <xdr:spPr>
        <a:xfrm>
          <a:off x="2768600" y="13442421"/>
          <a:ext cx="1524000" cy="377472"/>
        </a:xfrm>
        <a:prstGeom prst="rect">
          <a:avLst/>
        </a:prstGeom>
      </xdr:spPr>
    </xdr:pic>
    <xdr:clientData/>
  </xdr:twoCellAnchor>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109" name="Rectangle 3">
          <a:extLst>
            <a:ext uri="{FF2B5EF4-FFF2-40B4-BE49-F238E27FC236}">
              <a16:creationId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9</xdr:row>
      <xdr:rowOff>0</xdr:rowOff>
    </xdr:from>
    <xdr:to>
      <xdr:col>8</xdr:col>
      <xdr:colOff>104775</xdr:colOff>
      <xdr:row>9</xdr:row>
      <xdr:rowOff>0</xdr:rowOff>
    </xdr:to>
    <xdr:sp macro="" textlink="">
      <xdr:nvSpPr>
        <xdr:cNvPr id="4111" name="Rectangle 5">
          <a:extLst>
            <a:ext uri="{FF2B5EF4-FFF2-40B4-BE49-F238E27FC236}">
              <a16:creationId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4112" name="Rectangle 6">
          <a:extLst>
            <a:ext uri="{FF2B5EF4-FFF2-40B4-BE49-F238E27FC236}">
              <a16:creationId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9</xdr:row>
      <xdr:rowOff>0</xdr:rowOff>
    </xdr:from>
    <xdr:to>
      <xdr:col>14</xdr:col>
      <xdr:colOff>104775</xdr:colOff>
      <xdr:row>9</xdr:row>
      <xdr:rowOff>0</xdr:rowOff>
    </xdr:to>
    <xdr:sp macro="" textlink="">
      <xdr:nvSpPr>
        <xdr:cNvPr id="4113" name="Rectangle 7">
          <a:extLst>
            <a:ext uri="{FF2B5EF4-FFF2-40B4-BE49-F238E27FC236}">
              <a16:creationId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4114" name="Rectangle 8">
          <a:extLst>
            <a:ext uri="{FF2B5EF4-FFF2-40B4-BE49-F238E27FC236}">
              <a16:creationId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9</xdr:row>
      <xdr:rowOff>0</xdr:rowOff>
    </xdr:from>
    <xdr:to>
      <xdr:col>12</xdr:col>
      <xdr:colOff>104775</xdr:colOff>
      <xdr:row>9</xdr:row>
      <xdr:rowOff>0</xdr:rowOff>
    </xdr:to>
    <xdr:sp macro="" textlink="">
      <xdr:nvSpPr>
        <xdr:cNvPr id="4115" name="Rectangle 9">
          <a:extLst>
            <a:ext uri="{FF2B5EF4-FFF2-40B4-BE49-F238E27FC236}">
              <a16:creationId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6165" name="Rectangle 1">
          <a:extLst>
            <a:ext uri="{FF2B5EF4-FFF2-40B4-BE49-F238E27FC236}">
              <a16:creationId xmlns:a16="http://schemas.microsoft.com/office/drawing/2014/main" id="{00000000-0008-0000-0300-000015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6166" name="Rectangle 2">
          <a:extLst>
            <a:ext uri="{FF2B5EF4-FFF2-40B4-BE49-F238E27FC236}">
              <a16:creationId xmlns:a16="http://schemas.microsoft.com/office/drawing/2014/main" id="{00000000-0008-0000-0300-000016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6167" name="Rectangle 3">
          <a:extLst>
            <a:ext uri="{FF2B5EF4-FFF2-40B4-BE49-F238E27FC236}">
              <a16:creationId xmlns:a16="http://schemas.microsoft.com/office/drawing/2014/main" id="{00000000-0008-0000-0300-00001718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68" name="Picture 4">
          <a:extLst>
            <a:ext uri="{FF2B5EF4-FFF2-40B4-BE49-F238E27FC236}">
              <a16:creationId xmlns:a16="http://schemas.microsoft.com/office/drawing/2014/main" id="{00000000-0008-0000-0300-000018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169" name="Rectangle 5">
          <a:extLst>
            <a:ext uri="{FF2B5EF4-FFF2-40B4-BE49-F238E27FC236}">
              <a16:creationId xmlns:a16="http://schemas.microsoft.com/office/drawing/2014/main" id="{00000000-0008-0000-0300-000019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25</xdr:row>
      <xdr:rowOff>190500</xdr:rowOff>
    </xdr:from>
    <xdr:to>
      <xdr:col>5</xdr:col>
      <xdr:colOff>104775</xdr:colOff>
      <xdr:row>25</xdr:row>
      <xdr:rowOff>285750</xdr:rowOff>
    </xdr:to>
    <xdr:sp macro="" textlink="">
      <xdr:nvSpPr>
        <xdr:cNvPr id="6170" name="Rectangle 6">
          <a:extLst>
            <a:ext uri="{FF2B5EF4-FFF2-40B4-BE49-F238E27FC236}">
              <a16:creationId xmlns:a16="http://schemas.microsoft.com/office/drawing/2014/main" id="{00000000-0008-0000-0300-00001A180000}"/>
            </a:ext>
          </a:extLst>
        </xdr:cNvPr>
        <xdr:cNvSpPr>
          <a:spLocks noChangeArrowheads="1"/>
        </xdr:cNvSpPr>
      </xdr:nvSpPr>
      <xdr:spPr bwMode="auto">
        <a:xfrm>
          <a:off x="5648325" y="7029450"/>
          <a:ext cx="0" cy="95250"/>
        </a:xfrm>
        <a:prstGeom prst="rect">
          <a:avLst/>
        </a:prstGeom>
        <a:noFill/>
        <a:ln w="9525">
          <a:noFill/>
          <a:miter lim="800000"/>
          <a:headEnd/>
          <a:tailEnd/>
        </a:ln>
      </xdr:spPr>
    </xdr:sp>
    <xdr:clientData/>
  </xdr:twoCellAnchor>
  <xdr:twoCellAnchor>
    <xdr:from>
      <xdr:col>11</xdr:col>
      <xdr:colOff>285750</xdr:colOff>
      <xdr:row>25</xdr:row>
      <xdr:rowOff>190500</xdr:rowOff>
    </xdr:from>
    <xdr:to>
      <xdr:col>11</xdr:col>
      <xdr:colOff>104775</xdr:colOff>
      <xdr:row>25</xdr:row>
      <xdr:rowOff>285750</xdr:rowOff>
    </xdr:to>
    <xdr:sp macro="" textlink="">
      <xdr:nvSpPr>
        <xdr:cNvPr id="6171" name="Rectangle 7">
          <a:extLst>
            <a:ext uri="{FF2B5EF4-FFF2-40B4-BE49-F238E27FC236}">
              <a16:creationId xmlns:a16="http://schemas.microsoft.com/office/drawing/2014/main" id="{00000000-0008-0000-0300-00001B18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9</xdr:col>
      <xdr:colOff>285750</xdr:colOff>
      <xdr:row>25</xdr:row>
      <xdr:rowOff>190500</xdr:rowOff>
    </xdr:from>
    <xdr:to>
      <xdr:col>9</xdr:col>
      <xdr:colOff>104775</xdr:colOff>
      <xdr:row>25</xdr:row>
      <xdr:rowOff>285750</xdr:rowOff>
    </xdr:to>
    <xdr:sp macro="" textlink="">
      <xdr:nvSpPr>
        <xdr:cNvPr id="6172" name="Rectangle 8">
          <a:extLst>
            <a:ext uri="{FF2B5EF4-FFF2-40B4-BE49-F238E27FC236}">
              <a16:creationId xmlns:a16="http://schemas.microsoft.com/office/drawing/2014/main" id="{00000000-0008-0000-0300-00001C180000}"/>
            </a:ext>
          </a:extLst>
        </xdr:cNvPr>
        <xdr:cNvSpPr>
          <a:spLocks noChangeArrowheads="1"/>
        </xdr:cNvSpPr>
      </xdr:nvSpPr>
      <xdr:spPr bwMode="auto">
        <a:xfrm>
          <a:off x="7905750" y="7029450"/>
          <a:ext cx="0" cy="95250"/>
        </a:xfrm>
        <a:prstGeom prst="rect">
          <a:avLst/>
        </a:prstGeom>
        <a:noFill/>
        <a:ln w="9525">
          <a:noFill/>
          <a:miter lim="800000"/>
          <a:headEnd/>
          <a:tailEnd/>
        </a:ln>
      </xdr:spPr>
    </xdr:sp>
    <xdr:clientData/>
  </xdr:twoCellAnchor>
  <xdr:twoCellAnchor>
    <xdr:from>
      <xdr:col>5</xdr:col>
      <xdr:colOff>285750</xdr:colOff>
      <xdr:row>34</xdr:row>
      <xdr:rowOff>190500</xdr:rowOff>
    </xdr:from>
    <xdr:to>
      <xdr:col>5</xdr:col>
      <xdr:colOff>104775</xdr:colOff>
      <xdr:row>34</xdr:row>
      <xdr:rowOff>285750</xdr:rowOff>
    </xdr:to>
    <xdr:sp macro="" textlink="">
      <xdr:nvSpPr>
        <xdr:cNvPr id="6173" name="Rectangle 9">
          <a:extLst>
            <a:ext uri="{FF2B5EF4-FFF2-40B4-BE49-F238E27FC236}">
              <a16:creationId xmlns:a16="http://schemas.microsoft.com/office/drawing/2014/main" id="{00000000-0008-0000-0300-00001D180000}"/>
            </a:ext>
          </a:extLst>
        </xdr:cNvPr>
        <xdr:cNvSpPr>
          <a:spLocks noChangeArrowheads="1"/>
        </xdr:cNvSpPr>
      </xdr:nvSpPr>
      <xdr:spPr bwMode="auto">
        <a:xfrm>
          <a:off x="5648325" y="10429875"/>
          <a:ext cx="0" cy="95250"/>
        </a:xfrm>
        <a:prstGeom prst="rect">
          <a:avLst/>
        </a:prstGeom>
        <a:noFill/>
        <a:ln w="9525">
          <a:noFill/>
          <a:miter lim="800000"/>
          <a:headEnd/>
          <a:tailEnd/>
        </a:ln>
      </xdr:spPr>
    </xdr:sp>
    <xdr:clientData/>
  </xdr:twoCellAnchor>
  <xdr:twoCellAnchor>
    <xdr:from>
      <xdr:col>11</xdr:col>
      <xdr:colOff>285750</xdr:colOff>
      <xdr:row>34</xdr:row>
      <xdr:rowOff>190500</xdr:rowOff>
    </xdr:from>
    <xdr:to>
      <xdr:col>11</xdr:col>
      <xdr:colOff>104775</xdr:colOff>
      <xdr:row>34</xdr:row>
      <xdr:rowOff>285750</xdr:rowOff>
    </xdr:to>
    <xdr:sp macro="" textlink="">
      <xdr:nvSpPr>
        <xdr:cNvPr id="6174" name="Rectangle 10">
          <a:extLst>
            <a:ext uri="{FF2B5EF4-FFF2-40B4-BE49-F238E27FC236}">
              <a16:creationId xmlns:a16="http://schemas.microsoft.com/office/drawing/2014/main" id="{00000000-0008-0000-0300-00001E18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9</xdr:col>
      <xdr:colOff>285750</xdr:colOff>
      <xdr:row>34</xdr:row>
      <xdr:rowOff>190500</xdr:rowOff>
    </xdr:from>
    <xdr:to>
      <xdr:col>9</xdr:col>
      <xdr:colOff>104775</xdr:colOff>
      <xdr:row>34</xdr:row>
      <xdr:rowOff>285750</xdr:rowOff>
    </xdr:to>
    <xdr:sp macro="" textlink="">
      <xdr:nvSpPr>
        <xdr:cNvPr id="6175" name="Rectangle 11">
          <a:extLst>
            <a:ext uri="{FF2B5EF4-FFF2-40B4-BE49-F238E27FC236}">
              <a16:creationId xmlns:a16="http://schemas.microsoft.com/office/drawing/2014/main" id="{00000000-0008-0000-0300-00001F180000}"/>
            </a:ext>
          </a:extLst>
        </xdr:cNvPr>
        <xdr:cNvSpPr>
          <a:spLocks noChangeArrowheads="1"/>
        </xdr:cNvSpPr>
      </xdr:nvSpPr>
      <xdr:spPr bwMode="auto">
        <a:xfrm>
          <a:off x="7905750" y="104298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176" name="Rectangle 15">
          <a:extLst>
            <a:ext uri="{FF2B5EF4-FFF2-40B4-BE49-F238E27FC236}">
              <a16:creationId xmlns:a16="http://schemas.microsoft.com/office/drawing/2014/main" id="{00000000-0008-0000-0300-00002018000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177" name="Rectangle 16">
          <a:extLst>
            <a:ext uri="{FF2B5EF4-FFF2-40B4-BE49-F238E27FC236}">
              <a16:creationId xmlns:a16="http://schemas.microsoft.com/office/drawing/2014/main" id="{00000000-0008-0000-0300-00002118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6178" name="Rectangle 17">
          <a:extLst>
            <a:ext uri="{FF2B5EF4-FFF2-40B4-BE49-F238E27FC236}">
              <a16:creationId xmlns:a16="http://schemas.microsoft.com/office/drawing/2014/main" id="{00000000-0008-0000-0300-000022180000}"/>
            </a:ext>
          </a:extLst>
        </xdr:cNvPr>
        <xdr:cNvSpPr>
          <a:spLocks noChangeArrowheads="1"/>
        </xdr:cNvSpPr>
      </xdr:nvSpPr>
      <xdr:spPr bwMode="auto">
        <a:xfrm>
          <a:off x="7905750" y="1943100"/>
          <a:ext cx="0" cy="95250"/>
        </a:xfrm>
        <a:prstGeom prst="rect">
          <a:avLst/>
        </a:prstGeom>
        <a:noFill/>
        <a:ln w="9525">
          <a:noFill/>
          <a:miter lim="800000"/>
          <a:headEnd/>
          <a:tailEnd/>
        </a:ln>
      </xdr:spPr>
    </xdr:sp>
    <xdr:clientData/>
  </xdr:twoCellAnchor>
  <xdr:twoCellAnchor>
    <xdr:from>
      <xdr:col>5</xdr:col>
      <xdr:colOff>285750</xdr:colOff>
      <xdr:row>16</xdr:row>
      <xdr:rowOff>190500</xdr:rowOff>
    </xdr:from>
    <xdr:to>
      <xdr:col>5</xdr:col>
      <xdr:colOff>104775</xdr:colOff>
      <xdr:row>16</xdr:row>
      <xdr:rowOff>285750</xdr:rowOff>
    </xdr:to>
    <xdr:sp macro="" textlink="">
      <xdr:nvSpPr>
        <xdr:cNvPr id="6179" name="Rectangle 18">
          <a:extLst>
            <a:ext uri="{FF2B5EF4-FFF2-40B4-BE49-F238E27FC236}">
              <a16:creationId xmlns:a16="http://schemas.microsoft.com/office/drawing/2014/main" id="{00000000-0008-0000-0300-000023180000}"/>
            </a:ext>
          </a:extLst>
        </xdr:cNvPr>
        <xdr:cNvSpPr>
          <a:spLocks noChangeArrowheads="1"/>
        </xdr:cNvSpPr>
      </xdr:nvSpPr>
      <xdr:spPr bwMode="auto">
        <a:xfrm>
          <a:off x="5648325" y="4581525"/>
          <a:ext cx="0" cy="57150"/>
        </a:xfrm>
        <a:prstGeom prst="rect">
          <a:avLst/>
        </a:prstGeom>
        <a:noFill/>
        <a:ln w="9525">
          <a:noFill/>
          <a:miter lim="800000"/>
          <a:headEnd/>
          <a:tailEnd/>
        </a:ln>
      </xdr:spPr>
    </xdr:sp>
    <xdr:clientData/>
  </xdr:twoCellAnchor>
  <xdr:twoCellAnchor>
    <xdr:from>
      <xdr:col>11</xdr:col>
      <xdr:colOff>285750</xdr:colOff>
      <xdr:row>16</xdr:row>
      <xdr:rowOff>190500</xdr:rowOff>
    </xdr:from>
    <xdr:to>
      <xdr:col>11</xdr:col>
      <xdr:colOff>104775</xdr:colOff>
      <xdr:row>16</xdr:row>
      <xdr:rowOff>285750</xdr:rowOff>
    </xdr:to>
    <xdr:sp macro="" textlink="">
      <xdr:nvSpPr>
        <xdr:cNvPr id="6180" name="Rectangle 19">
          <a:extLst>
            <a:ext uri="{FF2B5EF4-FFF2-40B4-BE49-F238E27FC236}">
              <a16:creationId xmlns:a16="http://schemas.microsoft.com/office/drawing/2014/main" id="{00000000-0008-0000-0300-00002418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9</xdr:col>
      <xdr:colOff>285750</xdr:colOff>
      <xdr:row>16</xdr:row>
      <xdr:rowOff>190500</xdr:rowOff>
    </xdr:from>
    <xdr:to>
      <xdr:col>9</xdr:col>
      <xdr:colOff>104775</xdr:colOff>
      <xdr:row>16</xdr:row>
      <xdr:rowOff>285750</xdr:rowOff>
    </xdr:to>
    <xdr:sp macro="" textlink="">
      <xdr:nvSpPr>
        <xdr:cNvPr id="6181" name="Rectangle 20">
          <a:extLst>
            <a:ext uri="{FF2B5EF4-FFF2-40B4-BE49-F238E27FC236}">
              <a16:creationId xmlns:a16="http://schemas.microsoft.com/office/drawing/2014/main" id="{00000000-0008-0000-0300-000025180000}"/>
            </a:ext>
          </a:extLst>
        </xdr:cNvPr>
        <xdr:cNvSpPr>
          <a:spLocks noChangeArrowheads="1"/>
        </xdr:cNvSpPr>
      </xdr:nvSpPr>
      <xdr:spPr bwMode="auto">
        <a:xfrm>
          <a:off x="7905750" y="4581525"/>
          <a:ext cx="0" cy="571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7180" name="Rectangle 1">
          <a:extLst>
            <a:ext uri="{FF2B5EF4-FFF2-40B4-BE49-F238E27FC236}">
              <a16:creationId xmlns:a16="http://schemas.microsoft.com/office/drawing/2014/main" id="{00000000-0008-0000-0500-00000C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7181" name="Rectangle 2">
          <a:extLst>
            <a:ext uri="{FF2B5EF4-FFF2-40B4-BE49-F238E27FC236}">
              <a16:creationId xmlns:a16="http://schemas.microsoft.com/office/drawing/2014/main" id="{00000000-0008-0000-0500-00000D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7182" name="Rectangle 3">
          <a:extLst>
            <a:ext uri="{FF2B5EF4-FFF2-40B4-BE49-F238E27FC236}">
              <a16:creationId xmlns:a16="http://schemas.microsoft.com/office/drawing/2014/main" id="{00000000-0008-0000-0500-00000E1C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7183" name="Picture 4">
          <a:extLst>
            <a:ext uri="{FF2B5EF4-FFF2-40B4-BE49-F238E27FC236}">
              <a16:creationId xmlns:a16="http://schemas.microsoft.com/office/drawing/2014/main" id="{00000000-0008-0000-0500-00000F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7184" name="Rectangle 5">
          <a:extLst>
            <a:ext uri="{FF2B5EF4-FFF2-40B4-BE49-F238E27FC236}">
              <a16:creationId xmlns:a16="http://schemas.microsoft.com/office/drawing/2014/main" id="{00000000-0008-0000-0500-000010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5" name="Rectangle 6">
          <a:extLst>
            <a:ext uri="{FF2B5EF4-FFF2-40B4-BE49-F238E27FC236}">
              <a16:creationId xmlns:a16="http://schemas.microsoft.com/office/drawing/2014/main" id="{00000000-0008-0000-0500-000011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6" name="Rectangle 7">
          <a:extLst>
            <a:ext uri="{FF2B5EF4-FFF2-40B4-BE49-F238E27FC236}">
              <a16:creationId xmlns:a16="http://schemas.microsoft.com/office/drawing/2014/main" id="{00000000-0008-0000-0500-000012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87" name="Rectangle 8">
          <a:extLst>
            <a:ext uri="{FF2B5EF4-FFF2-40B4-BE49-F238E27FC236}">
              <a16:creationId xmlns:a16="http://schemas.microsoft.com/office/drawing/2014/main" id="{00000000-0008-0000-0500-000013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8" name="Rectangle 9">
          <a:extLst>
            <a:ext uri="{FF2B5EF4-FFF2-40B4-BE49-F238E27FC236}">
              <a16:creationId xmlns:a16="http://schemas.microsoft.com/office/drawing/2014/main" id="{00000000-0008-0000-0500-000014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9" name="Rectangle 10">
          <a:extLst>
            <a:ext uri="{FF2B5EF4-FFF2-40B4-BE49-F238E27FC236}">
              <a16:creationId xmlns:a16="http://schemas.microsoft.com/office/drawing/2014/main" id="{00000000-0008-0000-0500-000015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90" name="Rectangle 11">
          <a:extLst>
            <a:ext uri="{FF2B5EF4-FFF2-40B4-BE49-F238E27FC236}">
              <a16:creationId xmlns:a16="http://schemas.microsoft.com/office/drawing/2014/main" id="{00000000-0008-0000-0500-000016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7"/>
  <sheetViews>
    <sheetView topLeftCell="A41" zoomScaleNormal="100" zoomScaleSheetLayoutView="80" workbookViewId="0">
      <selection activeCell="J22" sqref="J22"/>
    </sheetView>
  </sheetViews>
  <sheetFormatPr defaultColWidth="9.109375" defaultRowHeight="13.2" x14ac:dyDescent="0.25"/>
  <cols>
    <col min="1" max="1" width="35.33203125" style="1" customWidth="1"/>
    <col min="2" max="2" width="16.109375" style="30" customWidth="1"/>
    <col min="3" max="3" width="1.6640625" style="1" customWidth="1"/>
    <col min="4" max="4" width="16.33203125" style="1" customWidth="1"/>
    <col min="5" max="5" width="1.5546875" style="1" customWidth="1"/>
    <col min="6" max="6" width="13.88671875" style="1" customWidth="1"/>
    <col min="7" max="7" width="3.5546875" style="1" customWidth="1"/>
    <col min="8" max="8" width="15.44140625" style="1" customWidth="1"/>
    <col min="9" max="9" width="1.5546875" style="1" customWidth="1"/>
    <col min="10" max="10" width="16" style="1" customWidth="1"/>
    <col min="11" max="11" width="1.5546875" style="1" customWidth="1"/>
    <col min="12" max="12" width="16.88671875" style="1" customWidth="1"/>
    <col min="13" max="14" width="9.109375" style="1"/>
    <col min="15" max="15" width="9.109375" style="1" customWidth="1"/>
    <col min="16" max="16384" width="9.109375" style="1"/>
  </cols>
  <sheetData>
    <row r="1" spans="1:13" ht="18" customHeight="1" x14ac:dyDescent="0.25">
      <c r="A1" s="223"/>
      <c r="B1" s="227" t="s">
        <v>70</v>
      </c>
      <c r="C1" s="227"/>
      <c r="D1" s="227"/>
      <c r="E1" s="227"/>
      <c r="F1" s="227"/>
      <c r="G1" s="227"/>
      <c r="H1" s="227"/>
      <c r="I1" s="227"/>
      <c r="J1" s="227"/>
      <c r="L1" s="174" t="s">
        <v>72</v>
      </c>
      <c r="M1" s="173"/>
    </row>
    <row r="2" spans="1:13" ht="30.75" customHeight="1" x14ac:dyDescent="0.25">
      <c r="A2" s="223"/>
      <c r="B2" s="228" t="s">
        <v>140</v>
      </c>
      <c r="C2" s="228"/>
      <c r="D2" s="228"/>
      <c r="E2" s="228"/>
      <c r="F2" s="228"/>
      <c r="G2" s="228"/>
      <c r="H2" s="228"/>
      <c r="I2" s="228"/>
      <c r="J2" s="228"/>
      <c r="L2" s="175" t="s">
        <v>141</v>
      </c>
      <c r="M2" s="69"/>
    </row>
    <row r="3" spans="1:13" ht="24" customHeight="1" x14ac:dyDescent="0.25">
      <c r="A3" s="223"/>
      <c r="B3" s="224"/>
      <c r="C3" s="225"/>
      <c r="D3" s="225"/>
      <c r="E3" s="225"/>
      <c r="F3" s="225"/>
      <c r="G3" s="225"/>
      <c r="H3" s="225"/>
      <c r="I3" s="225"/>
      <c r="J3" s="226"/>
      <c r="L3" s="172"/>
    </row>
    <row r="4" spans="1:13" ht="14.25" customHeight="1" x14ac:dyDescent="0.25">
      <c r="A4" s="223"/>
      <c r="B4" s="229" t="s">
        <v>18</v>
      </c>
      <c r="C4" s="231"/>
      <c r="D4" s="232" t="s">
        <v>128</v>
      </c>
      <c r="E4" s="233"/>
      <c r="F4" s="234"/>
      <c r="G4" s="235" t="s">
        <v>71</v>
      </c>
      <c r="H4" s="232" t="s">
        <v>129</v>
      </c>
      <c r="I4" s="233"/>
      <c r="J4" s="234"/>
      <c r="L4" s="172"/>
    </row>
    <row r="5" spans="1:13" ht="16.5" customHeight="1" x14ac:dyDescent="0.25">
      <c r="A5" s="223"/>
      <c r="B5" s="229"/>
      <c r="C5" s="231"/>
      <c r="D5" s="238"/>
      <c r="E5" s="238"/>
      <c r="F5" s="238"/>
      <c r="G5" s="235"/>
      <c r="H5" s="239"/>
      <c r="I5" s="239"/>
      <c r="J5" s="239"/>
      <c r="L5" s="172"/>
    </row>
    <row r="6" spans="1:13" ht="21" customHeight="1" x14ac:dyDescent="0.25">
      <c r="A6" s="223"/>
      <c r="B6" s="230"/>
      <c r="C6" s="231"/>
      <c r="D6" s="236"/>
      <c r="E6" s="236"/>
      <c r="F6" s="236"/>
      <c r="G6" s="235"/>
      <c r="H6" s="237"/>
      <c r="I6" s="237"/>
      <c r="J6" s="237"/>
      <c r="L6" s="172"/>
    </row>
    <row r="8" spans="1:13" ht="21" x14ac:dyDescent="0.4">
      <c r="A8" s="47" t="s">
        <v>127</v>
      </c>
      <c r="B8" s="49"/>
      <c r="C8" s="47"/>
      <c r="D8" s="47"/>
      <c r="E8" s="47"/>
      <c r="F8" s="47"/>
      <c r="G8" s="47"/>
      <c r="H8" s="47"/>
      <c r="I8" s="47"/>
      <c r="J8" s="47"/>
      <c r="K8" s="28"/>
      <c r="L8" s="29"/>
    </row>
    <row r="9" spans="1:13" ht="41.4" x14ac:dyDescent="0.25">
      <c r="A9" s="48"/>
      <c r="B9" s="31" t="s">
        <v>0</v>
      </c>
      <c r="C9" s="2"/>
      <c r="D9" s="2" t="s">
        <v>1</v>
      </c>
      <c r="E9" s="2"/>
      <c r="F9" s="2" t="s">
        <v>79</v>
      </c>
      <c r="G9" s="2"/>
      <c r="H9" s="2" t="s">
        <v>80</v>
      </c>
      <c r="I9" s="2"/>
      <c r="J9" s="2" t="s">
        <v>73</v>
      </c>
      <c r="K9" s="3"/>
      <c r="L9" s="2" t="s">
        <v>74</v>
      </c>
    </row>
    <row r="10" spans="1:13" ht="24" customHeight="1" x14ac:dyDescent="0.25">
      <c r="A10" s="4"/>
      <c r="B10" s="32" t="s">
        <v>4</v>
      </c>
      <c r="C10" s="6"/>
      <c r="D10" s="32" t="s">
        <v>4</v>
      </c>
      <c r="E10" s="32"/>
      <c r="F10" s="32" t="s">
        <v>4</v>
      </c>
      <c r="G10" s="32"/>
      <c r="H10" s="32" t="s">
        <v>4</v>
      </c>
      <c r="I10" s="32"/>
      <c r="J10" s="32" t="s">
        <v>4</v>
      </c>
      <c r="K10" s="32"/>
      <c r="L10" s="32" t="s">
        <v>4</v>
      </c>
    </row>
    <row r="11" spans="1:13" ht="20.100000000000001" customHeight="1" x14ac:dyDescent="0.25">
      <c r="A11" s="26" t="s">
        <v>7</v>
      </c>
      <c r="B11" s="33"/>
      <c r="C11" s="7"/>
      <c r="D11" s="7"/>
      <c r="E11" s="7"/>
      <c r="F11" s="7"/>
      <c r="G11" s="7"/>
      <c r="H11" s="7"/>
      <c r="I11" s="7"/>
      <c r="J11" s="7"/>
      <c r="K11" s="8"/>
    </row>
    <row r="12" spans="1:13" ht="20.100000000000001" customHeight="1" x14ac:dyDescent="0.25">
      <c r="A12" s="83" t="s">
        <v>20</v>
      </c>
      <c r="B12" s="180">
        <v>6675.33</v>
      </c>
      <c r="C12" s="181"/>
      <c r="D12" s="180">
        <v>27602.73</v>
      </c>
      <c r="E12" s="181"/>
      <c r="F12" s="180">
        <v>0</v>
      </c>
      <c r="G12" s="181"/>
      <c r="H12" s="180">
        <v>0</v>
      </c>
      <c r="I12" s="181"/>
      <c r="J12" s="182">
        <f t="shared" ref="J12:J22" si="0">H12+D12+B12+F12</f>
        <v>34278.06</v>
      </c>
      <c r="K12" s="183"/>
      <c r="L12" s="180">
        <v>48890</v>
      </c>
    </row>
    <row r="13" spans="1:13" ht="20.100000000000001" customHeight="1" x14ac:dyDescent="0.25">
      <c r="A13" s="83" t="s">
        <v>145</v>
      </c>
      <c r="B13" s="180">
        <v>3118.75</v>
      </c>
      <c r="C13" s="181"/>
      <c r="D13" s="180">
        <v>0</v>
      </c>
      <c r="E13" s="181"/>
      <c r="F13" s="180">
        <v>0</v>
      </c>
      <c r="G13" s="181"/>
      <c r="H13" s="180">
        <v>0</v>
      </c>
      <c r="I13" s="181"/>
      <c r="J13" s="182">
        <f t="shared" si="0"/>
        <v>3118.75</v>
      </c>
      <c r="K13" s="183"/>
      <c r="L13" s="180">
        <v>1041</v>
      </c>
    </row>
    <row r="14" spans="1:13" ht="20.100000000000001" customHeight="1" x14ac:dyDescent="0.25">
      <c r="A14" s="83" t="s">
        <v>21</v>
      </c>
      <c r="B14" s="180">
        <v>0</v>
      </c>
      <c r="C14" s="181"/>
      <c r="D14" s="180">
        <v>0</v>
      </c>
      <c r="E14" s="181"/>
      <c r="F14" s="180">
        <v>0</v>
      </c>
      <c r="G14" s="181"/>
      <c r="H14" s="180">
        <v>0</v>
      </c>
      <c r="I14" s="181"/>
      <c r="J14" s="182">
        <f t="shared" si="0"/>
        <v>0</v>
      </c>
      <c r="K14" s="183"/>
      <c r="L14" s="180">
        <v>0</v>
      </c>
    </row>
    <row r="15" spans="1:13" ht="20.100000000000001" customHeight="1" x14ac:dyDescent="0.25">
      <c r="A15" s="83" t="s">
        <v>22</v>
      </c>
      <c r="B15" s="180">
        <v>0</v>
      </c>
      <c r="C15" s="181"/>
      <c r="D15" s="180">
        <v>0</v>
      </c>
      <c r="E15" s="181"/>
      <c r="F15" s="180">
        <v>0</v>
      </c>
      <c r="G15" s="181"/>
      <c r="H15" s="180">
        <v>0</v>
      </c>
      <c r="I15" s="181"/>
      <c r="J15" s="182">
        <f t="shared" si="0"/>
        <v>0</v>
      </c>
      <c r="K15" s="183"/>
      <c r="L15" s="180">
        <v>0</v>
      </c>
    </row>
    <row r="16" spans="1:13" ht="20.100000000000001" customHeight="1" x14ac:dyDescent="0.25">
      <c r="A16" s="83" t="s">
        <v>23</v>
      </c>
      <c r="B16" s="180">
        <v>0</v>
      </c>
      <c r="C16" s="181"/>
      <c r="D16" s="180">
        <v>0</v>
      </c>
      <c r="E16" s="181"/>
      <c r="F16" s="180">
        <v>0</v>
      </c>
      <c r="G16" s="181"/>
      <c r="H16" s="180">
        <v>0</v>
      </c>
      <c r="I16" s="181"/>
      <c r="J16" s="182">
        <f t="shared" si="0"/>
        <v>0</v>
      </c>
      <c r="K16" s="183"/>
      <c r="L16" s="180">
        <v>0</v>
      </c>
    </row>
    <row r="17" spans="1:12" ht="20.100000000000001" customHeight="1" x14ac:dyDescent="0.25">
      <c r="A17" s="83" t="s">
        <v>24</v>
      </c>
      <c r="B17" s="180">
        <v>0</v>
      </c>
      <c r="C17" s="181"/>
      <c r="D17" s="180">
        <v>0</v>
      </c>
      <c r="E17" s="181"/>
      <c r="F17" s="180">
        <v>0</v>
      </c>
      <c r="G17" s="181"/>
      <c r="H17" s="180">
        <v>0</v>
      </c>
      <c r="I17" s="181"/>
      <c r="J17" s="182">
        <f t="shared" si="0"/>
        <v>0</v>
      </c>
      <c r="K17" s="183"/>
      <c r="L17" s="180">
        <v>0</v>
      </c>
    </row>
    <row r="18" spans="1:12" ht="27.6" x14ac:dyDescent="0.25">
      <c r="A18" s="83" t="s">
        <v>25</v>
      </c>
      <c r="B18" s="180">
        <v>0</v>
      </c>
      <c r="C18" s="181"/>
      <c r="D18" s="180">
        <v>0</v>
      </c>
      <c r="E18" s="181"/>
      <c r="F18" s="180">
        <v>0</v>
      </c>
      <c r="G18" s="181"/>
      <c r="H18" s="180">
        <v>0</v>
      </c>
      <c r="I18" s="181"/>
      <c r="J18" s="182">
        <f t="shared" si="0"/>
        <v>0</v>
      </c>
      <c r="K18" s="183"/>
      <c r="L18" s="180">
        <v>0</v>
      </c>
    </row>
    <row r="19" spans="1:12" ht="20.100000000000001" customHeight="1" x14ac:dyDescent="0.25">
      <c r="A19" s="83" t="s">
        <v>67</v>
      </c>
      <c r="B19" s="180">
        <v>0</v>
      </c>
      <c r="C19" s="181"/>
      <c r="D19" s="180">
        <v>0</v>
      </c>
      <c r="E19" s="181"/>
      <c r="F19" s="180">
        <v>0</v>
      </c>
      <c r="G19" s="181"/>
      <c r="H19" s="180">
        <v>0</v>
      </c>
      <c r="I19" s="181"/>
      <c r="J19" s="182">
        <f t="shared" si="0"/>
        <v>0</v>
      </c>
      <c r="K19" s="183"/>
      <c r="L19" s="180">
        <v>0</v>
      </c>
    </row>
    <row r="20" spans="1:12" ht="27.6" x14ac:dyDescent="0.25">
      <c r="A20" s="83" t="s">
        <v>68</v>
      </c>
      <c r="B20" s="180">
        <v>0</v>
      </c>
      <c r="C20" s="181"/>
      <c r="D20" s="180">
        <v>0</v>
      </c>
      <c r="E20" s="181"/>
      <c r="F20" s="180">
        <v>0</v>
      </c>
      <c r="G20" s="181"/>
      <c r="H20" s="180">
        <v>0</v>
      </c>
      <c r="I20" s="181"/>
      <c r="J20" s="182">
        <f t="shared" si="0"/>
        <v>0</v>
      </c>
      <c r="K20" s="183"/>
      <c r="L20" s="180">
        <v>0</v>
      </c>
    </row>
    <row r="21" spans="1:12" ht="20.100000000000001" customHeight="1" x14ac:dyDescent="0.25">
      <c r="A21" s="83"/>
      <c r="B21" s="180"/>
      <c r="C21" s="181"/>
      <c r="D21" s="180"/>
      <c r="E21" s="181"/>
      <c r="F21" s="180"/>
      <c r="G21" s="181"/>
      <c r="H21" s="180"/>
      <c r="I21" s="181"/>
      <c r="J21" s="182"/>
      <c r="K21" s="183"/>
      <c r="L21" s="180"/>
    </row>
    <row r="22" spans="1:12" ht="17.25" customHeight="1" thickBot="1" x14ac:dyDescent="0.35">
      <c r="A22" s="9" t="s">
        <v>85</v>
      </c>
      <c r="B22" s="184">
        <f>SUM(B12:B21)</f>
        <v>9794.08</v>
      </c>
      <c r="C22" s="185"/>
      <c r="D22" s="184">
        <f>SUM(D12:D21)</f>
        <v>27602.73</v>
      </c>
      <c r="E22" s="181"/>
      <c r="F22" s="184">
        <f>SUM(F12:F21)</f>
        <v>0</v>
      </c>
      <c r="G22" s="181"/>
      <c r="H22" s="184">
        <f>SUM(H12:H21)</f>
        <v>0</v>
      </c>
      <c r="I22" s="181"/>
      <c r="J22" s="186">
        <f t="shared" si="0"/>
        <v>37396.81</v>
      </c>
      <c r="K22" s="183"/>
      <c r="L22" s="184">
        <f>SUM(L12:L21)</f>
        <v>49931</v>
      </c>
    </row>
    <row r="23" spans="1:12" ht="16.5" customHeight="1" thickTop="1" x14ac:dyDescent="0.25">
      <c r="A23" s="10"/>
      <c r="B23" s="34"/>
      <c r="C23" s="53"/>
      <c r="D23" s="53"/>
      <c r="E23" s="53"/>
      <c r="F23" s="53"/>
      <c r="G23" s="53"/>
      <c r="H23" s="53"/>
      <c r="I23" s="53"/>
      <c r="J23" s="55" t="str">
        <f>IF(B22+D22+F22+H22-J22=0," ","error")</f>
        <v xml:space="preserve"> </v>
      </c>
      <c r="K23" s="53"/>
      <c r="L23" s="54"/>
    </row>
    <row r="24" spans="1:12" ht="27.6" x14ac:dyDescent="0.25">
      <c r="A24" s="67" t="s">
        <v>65</v>
      </c>
      <c r="B24" s="187"/>
      <c r="C24" s="8"/>
      <c r="D24" s="8"/>
      <c r="E24" s="8"/>
      <c r="F24" s="8"/>
      <c r="G24" s="8"/>
      <c r="H24" s="8"/>
      <c r="I24" s="8"/>
      <c r="J24" s="8"/>
      <c r="K24" s="8"/>
    </row>
    <row r="25" spans="1:12" ht="20.100000000000001" customHeight="1" x14ac:dyDescent="0.25">
      <c r="A25" s="83" t="s">
        <v>26</v>
      </c>
      <c r="B25" s="180">
        <v>0</v>
      </c>
      <c r="C25" s="181"/>
      <c r="D25" s="180">
        <v>0</v>
      </c>
      <c r="E25" s="181"/>
      <c r="F25" s="180">
        <v>0</v>
      </c>
      <c r="G25" s="181"/>
      <c r="H25" s="180">
        <v>0</v>
      </c>
      <c r="I25" s="181"/>
      <c r="J25" s="182">
        <f>H25+D25+B25+F25</f>
        <v>0</v>
      </c>
      <c r="K25" s="183"/>
      <c r="L25" s="180">
        <v>0</v>
      </c>
    </row>
    <row r="26" spans="1:12" ht="20.100000000000001" customHeight="1" x14ac:dyDescent="0.25">
      <c r="A26" s="83" t="s">
        <v>27</v>
      </c>
      <c r="B26" s="180">
        <v>0</v>
      </c>
      <c r="C26" s="181"/>
      <c r="D26" s="180">
        <v>0</v>
      </c>
      <c r="E26" s="181"/>
      <c r="F26" s="180">
        <v>0</v>
      </c>
      <c r="G26" s="181"/>
      <c r="H26" s="180">
        <v>0</v>
      </c>
      <c r="I26" s="181"/>
      <c r="J26" s="182">
        <f>H26+D26+B26+F26</f>
        <v>0</v>
      </c>
      <c r="K26" s="183"/>
      <c r="L26" s="180">
        <v>0</v>
      </c>
    </row>
    <row r="27" spans="1:12" ht="17.25" customHeight="1" thickBot="1" x14ac:dyDescent="0.35">
      <c r="A27" s="9" t="s">
        <v>86</v>
      </c>
      <c r="B27" s="184">
        <f>SUM(B25:B26)</f>
        <v>0</v>
      </c>
      <c r="C27" s="185"/>
      <c r="D27" s="184">
        <f>SUM(D25:D26)</f>
        <v>0</v>
      </c>
      <c r="E27" s="181"/>
      <c r="F27" s="184">
        <f>SUM(F25:F26)</f>
        <v>0</v>
      </c>
      <c r="G27" s="181"/>
      <c r="H27" s="184">
        <f>SUM(H25:H26)</f>
        <v>0</v>
      </c>
      <c r="I27" s="181"/>
      <c r="J27" s="184">
        <f>SUM(J25:J26)</f>
        <v>0</v>
      </c>
      <c r="K27" s="183"/>
      <c r="L27" s="184">
        <f>SUM(L25:L26)</f>
        <v>0</v>
      </c>
    </row>
    <row r="28" spans="1:12" ht="8.25" customHeight="1" thickTop="1" x14ac:dyDescent="0.25">
      <c r="A28" s="25"/>
      <c r="B28" s="188"/>
      <c r="C28" s="189"/>
      <c r="D28" s="188"/>
      <c r="E28" s="189"/>
      <c r="F28" s="188"/>
      <c r="G28" s="189"/>
      <c r="H28" s="188"/>
      <c r="I28" s="190"/>
      <c r="J28" s="167" t="str">
        <f>IF(B27+D27+F27+H27-J27=0," ","error")</f>
        <v xml:space="preserve"> </v>
      </c>
      <c r="K28" s="183"/>
      <c r="L28" s="167"/>
    </row>
    <row r="29" spans="1:12" ht="20.100000000000001" customHeight="1" thickBot="1" x14ac:dyDescent="0.35">
      <c r="A29" s="9" t="s">
        <v>11</v>
      </c>
      <c r="B29" s="191">
        <f>B27+B22</f>
        <v>9794.08</v>
      </c>
      <c r="C29" s="190"/>
      <c r="D29" s="191">
        <f>D27+D22</f>
        <v>27602.73</v>
      </c>
      <c r="E29" s="190"/>
      <c r="F29" s="191">
        <f>F27+F22</f>
        <v>0</v>
      </c>
      <c r="G29" s="190"/>
      <c r="H29" s="191">
        <f>H27+H22</f>
        <v>0</v>
      </c>
      <c r="I29" s="190"/>
      <c r="J29" s="191">
        <f>J27+J22</f>
        <v>37396.81</v>
      </c>
      <c r="K29" s="183"/>
      <c r="L29" s="191">
        <f>L27+L22</f>
        <v>49931</v>
      </c>
    </row>
    <row r="30" spans="1:12" ht="16.5" customHeight="1" thickTop="1" x14ac:dyDescent="0.25">
      <c r="B30" s="192"/>
      <c r="C30" s="54"/>
      <c r="D30" s="54"/>
      <c r="E30" s="54"/>
      <c r="F30" s="54"/>
      <c r="G30" s="54"/>
      <c r="H30" s="54"/>
      <c r="I30" s="54"/>
      <c r="J30" s="55" t="str">
        <f>IF(B29+D29+H29-J29=0," ","error")</f>
        <v xml:space="preserve"> </v>
      </c>
      <c r="K30" s="54"/>
      <c r="L30" s="54"/>
    </row>
    <row r="31" spans="1:12" ht="18" customHeight="1" x14ac:dyDescent="0.25">
      <c r="A31" s="27" t="s">
        <v>8</v>
      </c>
      <c r="B31" s="193"/>
      <c r="C31" s="194"/>
      <c r="D31" s="194"/>
      <c r="E31" s="194"/>
      <c r="F31" s="194"/>
      <c r="G31" s="194"/>
      <c r="H31" s="194"/>
      <c r="I31" s="194"/>
      <c r="J31" s="194"/>
      <c r="K31" s="194"/>
      <c r="L31" s="194"/>
    </row>
    <row r="32" spans="1:12" ht="20.100000000000001" customHeight="1" x14ac:dyDescent="0.25">
      <c r="A32" s="84" t="s">
        <v>28</v>
      </c>
      <c r="B32" s="180">
        <v>0</v>
      </c>
      <c r="C32" s="188"/>
      <c r="D32" s="180">
        <v>0</v>
      </c>
      <c r="E32" s="181"/>
      <c r="F32" s="180">
        <v>0</v>
      </c>
      <c r="G32" s="181"/>
      <c r="H32" s="180">
        <v>0</v>
      </c>
      <c r="I32" s="181"/>
      <c r="J32" s="182">
        <f>H32+D32+B32+F32</f>
        <v>0</v>
      </c>
      <c r="K32" s="167"/>
      <c r="L32" s="180">
        <v>0</v>
      </c>
    </row>
    <row r="33" spans="1:12" ht="20.100000000000001" customHeight="1" x14ac:dyDescent="0.25">
      <c r="A33" s="84" t="s">
        <v>118</v>
      </c>
      <c r="B33" s="180">
        <v>0</v>
      </c>
      <c r="C33" s="188"/>
      <c r="D33" s="180">
        <v>0</v>
      </c>
      <c r="E33" s="181"/>
      <c r="F33" s="180">
        <v>0</v>
      </c>
      <c r="G33" s="181"/>
      <c r="H33" s="180">
        <v>0</v>
      </c>
      <c r="I33" s="181"/>
      <c r="J33" s="182">
        <f t="shared" ref="J33:J41" si="1">H33+D33+B33+F33</f>
        <v>0</v>
      </c>
      <c r="K33" s="167"/>
      <c r="L33" s="180">
        <v>0</v>
      </c>
    </row>
    <row r="34" spans="1:12" ht="20.100000000000001" customHeight="1" x14ac:dyDescent="0.25">
      <c r="A34" s="84" t="s">
        <v>29</v>
      </c>
      <c r="B34" s="180">
        <v>0</v>
      </c>
      <c r="C34" s="188"/>
      <c r="D34" s="180">
        <v>0</v>
      </c>
      <c r="E34" s="181"/>
      <c r="F34" s="180">
        <v>0</v>
      </c>
      <c r="G34" s="181"/>
      <c r="H34" s="180">
        <v>0</v>
      </c>
      <c r="I34" s="181"/>
      <c r="J34" s="182">
        <f t="shared" si="1"/>
        <v>0</v>
      </c>
      <c r="K34" s="167"/>
      <c r="L34" s="180">
        <v>0</v>
      </c>
    </row>
    <row r="35" spans="1:12" ht="27.6" x14ac:dyDescent="0.25">
      <c r="A35" s="84" t="s">
        <v>30</v>
      </c>
      <c r="B35" s="180">
        <v>215.42</v>
      </c>
      <c r="C35" s="188"/>
      <c r="D35" s="180">
        <v>41908.129999999997</v>
      </c>
      <c r="E35" s="181"/>
      <c r="F35" s="180">
        <v>0</v>
      </c>
      <c r="G35" s="181"/>
      <c r="H35" s="180">
        <v>0</v>
      </c>
      <c r="I35" s="181"/>
      <c r="J35" s="182">
        <f t="shared" si="1"/>
        <v>42123.549999999996</v>
      </c>
      <c r="K35" s="167"/>
      <c r="L35" s="180">
        <v>34706</v>
      </c>
    </row>
    <row r="36" spans="1:12" ht="20.100000000000001" customHeight="1" x14ac:dyDescent="0.25">
      <c r="A36" s="84" t="s">
        <v>31</v>
      </c>
      <c r="B36" s="180">
        <v>0</v>
      </c>
      <c r="C36" s="188"/>
      <c r="D36" s="180">
        <v>0</v>
      </c>
      <c r="E36" s="181"/>
      <c r="F36" s="180">
        <v>0</v>
      </c>
      <c r="G36" s="181"/>
      <c r="H36" s="180">
        <v>0</v>
      </c>
      <c r="I36" s="181"/>
      <c r="J36" s="182">
        <f t="shared" si="1"/>
        <v>0</v>
      </c>
      <c r="K36" s="167"/>
      <c r="L36" s="180">
        <v>0</v>
      </c>
    </row>
    <row r="37" spans="1:12" ht="20.100000000000001" customHeight="1" x14ac:dyDescent="0.25">
      <c r="A37" s="84" t="s">
        <v>32</v>
      </c>
      <c r="B37" s="180">
        <v>0</v>
      </c>
      <c r="C37" s="188"/>
      <c r="D37" s="180">
        <v>0</v>
      </c>
      <c r="E37" s="181"/>
      <c r="F37" s="180">
        <v>0</v>
      </c>
      <c r="G37" s="181"/>
      <c r="H37" s="180">
        <v>0</v>
      </c>
      <c r="I37" s="181"/>
      <c r="J37" s="182">
        <f t="shared" si="1"/>
        <v>0</v>
      </c>
      <c r="K37" s="167"/>
      <c r="L37" s="180">
        <v>0</v>
      </c>
    </row>
    <row r="38" spans="1:12" ht="20.100000000000001" customHeight="1" x14ac:dyDescent="0.25">
      <c r="A38" s="85" t="s">
        <v>33</v>
      </c>
      <c r="B38" s="180">
        <v>0</v>
      </c>
      <c r="C38" s="188"/>
      <c r="D38" s="180">
        <v>0</v>
      </c>
      <c r="E38" s="181"/>
      <c r="F38" s="180">
        <v>0</v>
      </c>
      <c r="G38" s="181"/>
      <c r="H38" s="180">
        <v>0</v>
      </c>
      <c r="I38" s="181"/>
      <c r="J38" s="182">
        <f t="shared" si="1"/>
        <v>0</v>
      </c>
      <c r="K38" s="167"/>
      <c r="L38" s="180">
        <v>0</v>
      </c>
    </row>
    <row r="39" spans="1:12" ht="20.100000000000001" customHeight="1" x14ac:dyDescent="0.25">
      <c r="A39" s="85" t="s">
        <v>34</v>
      </c>
      <c r="B39" s="180">
        <v>0</v>
      </c>
      <c r="C39" s="188"/>
      <c r="D39" s="180">
        <v>0</v>
      </c>
      <c r="E39" s="181"/>
      <c r="F39" s="180">
        <v>0</v>
      </c>
      <c r="G39" s="181"/>
      <c r="H39" s="180">
        <v>0</v>
      </c>
      <c r="I39" s="181"/>
      <c r="J39" s="182">
        <f t="shared" si="1"/>
        <v>0</v>
      </c>
      <c r="K39" s="167"/>
      <c r="L39" s="180">
        <v>0</v>
      </c>
    </row>
    <row r="40" spans="1:12" ht="20.100000000000001" customHeight="1" x14ac:dyDescent="0.25">
      <c r="A40" s="85" t="s">
        <v>35</v>
      </c>
      <c r="B40" s="180">
        <v>0</v>
      </c>
      <c r="C40" s="188"/>
      <c r="D40" s="180">
        <v>0</v>
      </c>
      <c r="E40" s="181"/>
      <c r="F40" s="180">
        <v>0</v>
      </c>
      <c r="G40" s="181"/>
      <c r="H40" s="180">
        <v>0</v>
      </c>
      <c r="I40" s="181"/>
      <c r="J40" s="182">
        <f t="shared" si="1"/>
        <v>0</v>
      </c>
      <c r="K40" s="167"/>
      <c r="L40" s="180">
        <v>0</v>
      </c>
    </row>
    <row r="41" spans="1:12" ht="20.100000000000001" customHeight="1" x14ac:dyDescent="0.25">
      <c r="A41" s="85" t="s">
        <v>126</v>
      </c>
      <c r="B41" s="180">
        <v>0</v>
      </c>
      <c r="C41" s="188"/>
      <c r="D41" s="180">
        <v>0</v>
      </c>
      <c r="E41" s="181"/>
      <c r="F41" s="180">
        <v>0</v>
      </c>
      <c r="G41" s="181"/>
      <c r="H41" s="180">
        <v>0</v>
      </c>
      <c r="I41" s="181"/>
      <c r="J41" s="182">
        <f t="shared" si="1"/>
        <v>0</v>
      </c>
      <c r="K41" s="167"/>
      <c r="L41" s="180">
        <v>0</v>
      </c>
    </row>
    <row r="42" spans="1:12" ht="20.100000000000001" customHeight="1" thickBot="1" x14ac:dyDescent="0.3">
      <c r="A42" s="84"/>
      <c r="B42" s="195"/>
      <c r="C42" s="188"/>
      <c r="D42" s="195"/>
      <c r="E42" s="181"/>
      <c r="F42" s="195"/>
      <c r="G42" s="181"/>
      <c r="H42" s="195"/>
      <c r="I42" s="181"/>
      <c r="J42" s="182"/>
      <c r="K42" s="167"/>
      <c r="L42" s="195"/>
    </row>
    <row r="43" spans="1:12" ht="20.100000000000001" customHeight="1" thickTop="1" thickBot="1" x14ac:dyDescent="0.3">
      <c r="A43" s="13" t="s">
        <v>87</v>
      </c>
      <c r="B43" s="184">
        <f>SUM(B32:B42)</f>
        <v>215.42</v>
      </c>
      <c r="C43" s="196"/>
      <c r="D43" s="184">
        <f>SUM(D32:D42)</f>
        <v>41908.129999999997</v>
      </c>
      <c r="E43" s="181"/>
      <c r="F43" s="184">
        <f>SUM(F32:F42)</f>
        <v>0</v>
      </c>
      <c r="G43" s="181"/>
      <c r="H43" s="184">
        <f>SUM(H32:H42)</f>
        <v>0</v>
      </c>
      <c r="I43" s="181"/>
      <c r="J43" s="184">
        <f>SUM(J32:J42)</f>
        <v>42123.549999999996</v>
      </c>
      <c r="K43" s="167"/>
      <c r="L43" s="184">
        <f>SUM(L32:L42)</f>
        <v>34706</v>
      </c>
    </row>
    <row r="44" spans="1:12" s="14" customFormat="1" ht="17.25" customHeight="1" thickTop="1" x14ac:dyDescent="0.2">
      <c r="B44" s="35"/>
      <c r="C44" s="55"/>
      <c r="D44" s="56"/>
      <c r="E44" s="55"/>
      <c r="F44" s="55"/>
      <c r="G44" s="55"/>
      <c r="H44" s="55"/>
      <c r="I44" s="55"/>
      <c r="J44" s="55" t="str">
        <f>IF(B43+D43+F43+H43-J43=0," ","error")</f>
        <v xml:space="preserve"> </v>
      </c>
      <c r="K44" s="55"/>
      <c r="L44" s="55"/>
    </row>
    <row r="45" spans="1:12" ht="27.6" x14ac:dyDescent="0.25">
      <c r="A45" s="67" t="s">
        <v>66</v>
      </c>
      <c r="B45" s="187"/>
      <c r="C45" s="8"/>
      <c r="D45" s="8"/>
      <c r="E45" s="8"/>
      <c r="F45" s="8"/>
      <c r="G45" s="8"/>
      <c r="H45" s="8"/>
      <c r="I45" s="8"/>
      <c r="J45" s="8"/>
      <c r="K45" s="8"/>
    </row>
    <row r="46" spans="1:12" ht="20.100000000000001" customHeight="1" x14ac:dyDescent="0.25">
      <c r="A46" s="84" t="s">
        <v>36</v>
      </c>
      <c r="B46" s="180">
        <v>0</v>
      </c>
      <c r="C46" s="188"/>
      <c r="D46" s="180">
        <v>0</v>
      </c>
      <c r="E46" s="181"/>
      <c r="F46" s="180">
        <v>0</v>
      </c>
      <c r="G46" s="181"/>
      <c r="H46" s="180">
        <v>0</v>
      </c>
      <c r="I46" s="181"/>
      <c r="J46" s="182">
        <f>H46+D46+F46+B46</f>
        <v>0</v>
      </c>
      <c r="K46" s="167"/>
      <c r="L46" s="180">
        <v>0</v>
      </c>
    </row>
    <row r="47" spans="1:12" ht="20.100000000000001" customHeight="1" thickBot="1" x14ac:dyDescent="0.3">
      <c r="A47" s="84" t="s">
        <v>37</v>
      </c>
      <c r="B47" s="195">
        <v>0</v>
      </c>
      <c r="C47" s="188"/>
      <c r="D47" s="195">
        <v>0</v>
      </c>
      <c r="E47" s="181"/>
      <c r="F47" s="195">
        <v>0</v>
      </c>
      <c r="G47" s="181"/>
      <c r="H47" s="195">
        <v>0</v>
      </c>
      <c r="I47" s="181"/>
      <c r="J47" s="182">
        <f>H47+D47+F47+B47</f>
        <v>0</v>
      </c>
      <c r="K47" s="167"/>
      <c r="L47" s="195">
        <v>0</v>
      </c>
    </row>
    <row r="48" spans="1:12" ht="20.100000000000001" customHeight="1" thickTop="1" thickBot="1" x14ac:dyDescent="0.3">
      <c r="A48" s="13" t="s">
        <v>88</v>
      </c>
      <c r="B48" s="184">
        <f>SUM(B46:B47)</f>
        <v>0</v>
      </c>
      <c r="C48" s="196"/>
      <c r="D48" s="184">
        <f>SUM(D46:D47)</f>
        <v>0</v>
      </c>
      <c r="E48" s="181"/>
      <c r="F48" s="184">
        <f>SUM(F46:F47)</f>
        <v>0</v>
      </c>
      <c r="G48" s="181"/>
      <c r="H48" s="184">
        <f>SUM(H46:H47)</f>
        <v>0</v>
      </c>
      <c r="I48" s="181"/>
      <c r="J48" s="184">
        <f>SUM(J46:J47)</f>
        <v>0</v>
      </c>
      <c r="K48" s="167"/>
      <c r="L48" s="184">
        <f>SUM(L46:L47)</f>
        <v>0</v>
      </c>
    </row>
    <row r="49" spans="1:13" ht="13.5" customHeight="1" thickTop="1" thickBot="1" x14ac:dyDescent="0.3">
      <c r="B49" s="36"/>
      <c r="C49" s="54"/>
      <c r="D49" s="36"/>
      <c r="E49" s="54"/>
      <c r="F49" s="54"/>
      <c r="G49" s="54"/>
      <c r="H49" s="36"/>
      <c r="I49" s="54"/>
      <c r="J49" s="55" t="str">
        <f>IF(B48+D48+F48+H48-J48=0," ","error")</f>
        <v xml:space="preserve"> </v>
      </c>
      <c r="K49" s="54"/>
      <c r="L49" s="54"/>
    </row>
    <row r="50" spans="1:13" s="15" customFormat="1" ht="20.100000000000001" customHeight="1" thickTop="1" thickBot="1" x14ac:dyDescent="0.3">
      <c r="A50" s="39" t="s">
        <v>12</v>
      </c>
      <c r="B50" s="197">
        <f>+B48+B43</f>
        <v>215.42</v>
      </c>
      <c r="C50" s="183"/>
      <c r="D50" s="197">
        <f>+D48+D43</f>
        <v>41908.129999999997</v>
      </c>
      <c r="E50" s="183"/>
      <c r="F50" s="197">
        <f>+F48+F43</f>
        <v>0</v>
      </c>
      <c r="G50" s="183"/>
      <c r="H50" s="197">
        <f>+H48+H43</f>
        <v>0</v>
      </c>
      <c r="I50" s="183"/>
      <c r="J50" s="197">
        <f>+J48+J43</f>
        <v>42123.549999999996</v>
      </c>
      <c r="K50" s="183"/>
      <c r="L50" s="197">
        <f>+L48+L43</f>
        <v>34706</v>
      </c>
    </row>
    <row r="51" spans="1:13" ht="14.4" thickTop="1" thickBot="1" x14ac:dyDescent="0.3">
      <c r="B51" s="37"/>
      <c r="C51" s="57"/>
      <c r="D51" s="57"/>
      <c r="E51" s="57"/>
      <c r="F51" s="57"/>
      <c r="G51" s="57"/>
      <c r="H51" s="57"/>
      <c r="I51" s="57"/>
      <c r="J51" s="55" t="str">
        <f>IF(B50+D50+F50+H50-J50=0," ","error")</f>
        <v xml:space="preserve"> </v>
      </c>
      <c r="K51" s="58"/>
      <c r="L51" s="54"/>
    </row>
    <row r="52" spans="1:13" ht="20.100000000000001" customHeight="1" thickTop="1" thickBot="1" x14ac:dyDescent="0.3">
      <c r="A52" s="40" t="s">
        <v>109</v>
      </c>
      <c r="B52" s="138">
        <f>+B29-B50</f>
        <v>9578.66</v>
      </c>
      <c r="C52" s="86"/>
      <c r="D52" s="138">
        <f>+D29-D50</f>
        <v>-14305.399999999998</v>
      </c>
      <c r="E52" s="86"/>
      <c r="F52" s="138">
        <f>+F29-F50</f>
        <v>0</v>
      </c>
      <c r="G52" s="86"/>
      <c r="H52" s="138">
        <f>+H29-H50</f>
        <v>0</v>
      </c>
      <c r="I52" s="86"/>
      <c r="J52" s="139">
        <f>IF((B52+D52+F52+H52)=(+J29-J50),H52+F52+D52+B52,"Cross Add Error")</f>
        <v>-4726.739999999998</v>
      </c>
      <c r="K52" s="130"/>
      <c r="L52" s="138">
        <f>+L29-L50</f>
        <v>15225</v>
      </c>
      <c r="M52" s="87"/>
    </row>
    <row r="53" spans="1:13" ht="14.25" customHeight="1" thickBot="1" x14ac:dyDescent="0.3">
      <c r="A53" s="40"/>
      <c r="B53" s="204"/>
      <c r="C53" s="86"/>
      <c r="D53" s="204"/>
      <c r="E53" s="86"/>
      <c r="F53" s="204"/>
      <c r="G53" s="86"/>
      <c r="H53" s="204"/>
      <c r="I53" s="86"/>
      <c r="J53" s="204"/>
      <c r="K53" s="130"/>
      <c r="L53" s="204"/>
      <c r="M53" s="87"/>
    </row>
    <row r="54" spans="1:13" ht="19.5" customHeight="1" thickTop="1" thickBot="1" x14ac:dyDescent="0.3">
      <c r="A54" s="94" t="s">
        <v>124</v>
      </c>
      <c r="B54" s="149"/>
      <c r="C54" s="86"/>
      <c r="D54" s="149">
        <v>0</v>
      </c>
      <c r="E54" s="86"/>
      <c r="F54" s="149">
        <v>0</v>
      </c>
      <c r="G54" s="86"/>
      <c r="H54" s="149">
        <v>0</v>
      </c>
      <c r="I54" s="86"/>
      <c r="J54" s="137">
        <f>IF(H54+F54+D54+B54=0,0,"Transfer error")</f>
        <v>0</v>
      </c>
      <c r="K54" s="130"/>
      <c r="L54" s="149">
        <v>0</v>
      </c>
    </row>
    <row r="55" spans="1:13" ht="14.25" customHeight="1" thickTop="1" thickBot="1" x14ac:dyDescent="0.3">
      <c r="A55" s="11"/>
      <c r="B55" s="203"/>
      <c r="C55" s="86"/>
      <c r="D55" s="203"/>
      <c r="E55" s="86"/>
      <c r="F55" s="136"/>
      <c r="G55" s="86"/>
      <c r="H55" s="203"/>
      <c r="I55" s="86"/>
      <c r="J55" s="205"/>
      <c r="K55" s="130"/>
      <c r="L55" s="203"/>
    </row>
    <row r="56" spans="1:13" ht="29.25" customHeight="1" thickTop="1" thickBot="1" x14ac:dyDescent="0.3">
      <c r="A56" s="13" t="s">
        <v>41</v>
      </c>
      <c r="B56" s="135">
        <f>+B52+B54</f>
        <v>9578.66</v>
      </c>
      <c r="C56" s="86"/>
      <c r="D56" s="135">
        <f>+D52+D54</f>
        <v>-14305.399999999998</v>
      </c>
      <c r="E56" s="86"/>
      <c r="F56" s="135">
        <f>+F52+F54</f>
        <v>0</v>
      </c>
      <c r="G56" s="86"/>
      <c r="H56" s="135">
        <f>+H52+H54</f>
        <v>0</v>
      </c>
      <c r="I56" s="86"/>
      <c r="J56" s="135">
        <f>+J52+J54</f>
        <v>-4726.739999999998</v>
      </c>
      <c r="K56" s="130"/>
      <c r="L56" s="135">
        <f>+L52+L54</f>
        <v>15225</v>
      </c>
    </row>
    <row r="57" spans="1:13" ht="13.8" thickTop="1" x14ac:dyDescent="0.25">
      <c r="J57" s="55" t="str">
        <f>IF(B56+D56+H56-J56=0," ","error")</f>
        <v xml:space="preserve"> </v>
      </c>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ageMargins left="0.55118110236220474" right="0.51181102362204722" top="0.47244094488188981" bottom="0.39370078740157483" header="0.47244094488188981" footer="0.43307086614173229"/>
  <pageSetup paperSize="9" scale="65" orientation="portrait" r:id="rId1"/>
  <headerFooter alignWithMargins="0">
    <oddHeader>&amp;LAPPENDIX 2</oddHeader>
  </headerFooter>
  <cellWatches>
    <cellWatch r="D6"/>
  </cellWatches>
  <drawing r:id="rId2"/>
  <legacyDrawing r:id="rId3"/>
  <oleObjects>
    <mc:AlternateContent xmlns:mc="http://schemas.openxmlformats.org/markup-compatibility/2006">
      <mc:Choice Requires="x14">
        <oleObject progId="MSPhotoEd.3" shapeId="2074" r:id="rId4">
          <objectPr defaultSize="0" autoPict="0" r:id="rId5">
            <anchor moveWithCells="1">
              <from>
                <xdr:col>0</xdr:col>
                <xdr:colOff>0</xdr:colOff>
                <xdr:row>0</xdr:row>
                <xdr:rowOff>0</xdr:rowOff>
              </from>
              <to>
                <xdr:col>1</xdr:col>
                <xdr:colOff>0</xdr:colOff>
                <xdr:row>1</xdr:row>
                <xdr:rowOff>335280</xdr:rowOff>
              </to>
            </anchor>
          </objectPr>
        </oleObject>
      </mc:Choice>
      <mc:Fallback>
        <oleObject progId="MSPhotoEd.3" shapeId="2074"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1"/>
  <sheetViews>
    <sheetView zoomScale="75" zoomScaleNormal="75" zoomScaleSheetLayoutView="80" workbookViewId="0">
      <pane ySplit="2" topLeftCell="A44" activePane="bottomLeft" state="frozen"/>
      <selection activeCell="D45" sqref="D45"/>
      <selection pane="bottomLeft" activeCell="P51" sqref="P51"/>
    </sheetView>
  </sheetViews>
  <sheetFormatPr defaultColWidth="9.109375" defaultRowHeight="13.2" x14ac:dyDescent="0.25"/>
  <cols>
    <col min="1" max="1" width="28.88671875" style="1" customWidth="1"/>
    <col min="2" max="2" width="19" style="30" customWidth="1"/>
    <col min="3" max="3" width="3.88671875" style="1" customWidth="1"/>
    <col min="4" max="4" width="15.44140625" style="1" customWidth="1"/>
    <col min="5" max="5" width="1.5546875" style="1" customWidth="1"/>
    <col min="6" max="6" width="15.44140625" style="1" customWidth="1"/>
    <col min="7" max="7" width="1.44140625" style="1" customWidth="1"/>
    <col min="8" max="8" width="15.44140625" style="1" customWidth="1"/>
    <col min="9" max="9" width="1.5546875" style="1" customWidth="1"/>
    <col min="10" max="10" width="15.5546875" style="1" customWidth="1"/>
    <col min="11" max="11" width="1.5546875" style="1" customWidth="1"/>
    <col min="12" max="12" width="14.6640625" style="1" customWidth="1"/>
    <col min="13" max="13" width="1.5546875" style="1" customWidth="1"/>
    <col min="14" max="14" width="14.6640625" style="1" customWidth="1"/>
    <col min="15" max="15" width="1.5546875" style="1" customWidth="1"/>
    <col min="16" max="16" width="14.6640625" style="1" customWidth="1"/>
    <col min="17" max="16384" width="9.109375" style="1"/>
  </cols>
  <sheetData>
    <row r="1" spans="1:16" ht="27" customHeight="1" x14ac:dyDescent="0.4">
      <c r="B1" s="268" t="str">
        <f>'R&amp;P Accounts'!B2</f>
        <v>The India Rural Evangelical Fellowship (UK)</v>
      </c>
      <c r="C1" s="268"/>
      <c r="D1" s="268"/>
      <c r="E1" s="268"/>
      <c r="F1" s="268"/>
      <c r="G1" s="268"/>
      <c r="H1" s="268"/>
      <c r="I1" s="268"/>
      <c r="J1" s="268"/>
      <c r="K1" s="268"/>
      <c r="L1" s="268"/>
      <c r="N1" s="268" t="str">
        <f>'R&amp;P Accounts'!L2</f>
        <v>SC33100</v>
      </c>
      <c r="O1" s="268"/>
      <c r="P1" s="268"/>
    </row>
    <row r="2" spans="1:16" s="46" customFormat="1" ht="26.25" customHeight="1" x14ac:dyDescent="0.25">
      <c r="A2" s="78" t="s">
        <v>123</v>
      </c>
      <c r="B2" s="43"/>
      <c r="C2" s="42"/>
      <c r="D2" s="42"/>
      <c r="E2" s="42"/>
      <c r="F2" s="272"/>
      <c r="G2" s="272"/>
      <c r="H2" s="272"/>
      <c r="I2" s="44"/>
      <c r="J2" s="44"/>
      <c r="K2" s="44"/>
      <c r="L2" s="45"/>
      <c r="M2" s="44"/>
      <c r="N2" s="45"/>
      <c r="O2" s="44"/>
      <c r="P2" s="45"/>
    </row>
    <row r="3" spans="1:16" ht="40.5" customHeight="1" x14ac:dyDescent="0.25">
      <c r="A3" s="50" t="s">
        <v>6</v>
      </c>
      <c r="B3" s="270" t="s">
        <v>5</v>
      </c>
      <c r="C3" s="270"/>
      <c r="D3" s="270"/>
      <c r="E3" s="18"/>
      <c r="F3" s="72" t="s">
        <v>2</v>
      </c>
      <c r="G3" s="15"/>
      <c r="H3" s="72" t="s">
        <v>3</v>
      </c>
      <c r="I3" s="80"/>
      <c r="J3" s="72" t="s">
        <v>79</v>
      </c>
      <c r="K3" s="80"/>
      <c r="L3" s="72" t="s">
        <v>81</v>
      </c>
      <c r="M3" s="80"/>
      <c r="N3" s="72" t="s">
        <v>75</v>
      </c>
      <c r="O3" s="80"/>
      <c r="P3" s="72" t="s">
        <v>76</v>
      </c>
    </row>
    <row r="4" spans="1:16" ht="13.8" thickBot="1" x14ac:dyDescent="0.3">
      <c r="B4" s="271"/>
      <c r="C4" s="271"/>
      <c r="D4" s="271"/>
      <c r="E4" s="68"/>
      <c r="F4" s="17" t="s">
        <v>4</v>
      </c>
      <c r="H4" s="17" t="s">
        <v>4</v>
      </c>
      <c r="I4" s="12"/>
      <c r="J4" s="17" t="s">
        <v>4</v>
      </c>
      <c r="K4" s="12"/>
      <c r="L4" s="17" t="s">
        <v>4</v>
      </c>
      <c r="M4" s="12"/>
      <c r="N4" s="17" t="s">
        <v>4</v>
      </c>
      <c r="O4" s="12"/>
      <c r="P4" s="17" t="s">
        <v>4</v>
      </c>
    </row>
    <row r="5" spans="1:16" ht="30" customHeight="1" thickTop="1" thickBot="1" x14ac:dyDescent="0.3">
      <c r="A5" s="256" t="s">
        <v>9</v>
      </c>
      <c r="B5" s="261" t="s">
        <v>39</v>
      </c>
      <c r="C5" s="261"/>
      <c r="D5" s="261"/>
      <c r="E5" s="23"/>
      <c r="F5" s="145">
        <v>-3484.33</v>
      </c>
      <c r="G5" s="131"/>
      <c r="H5" s="145">
        <v>24666.83</v>
      </c>
      <c r="I5" s="141"/>
      <c r="J5" s="140">
        <v>0</v>
      </c>
      <c r="K5" s="141"/>
      <c r="L5" s="140">
        <v>0</v>
      </c>
      <c r="M5" s="141"/>
      <c r="N5" s="142">
        <f>F5+H5+J5+L5</f>
        <v>21182.5</v>
      </c>
      <c r="O5" s="141"/>
      <c r="P5" s="140">
        <v>5957.2299999999987</v>
      </c>
    </row>
    <row r="6" spans="1:16" ht="30" customHeight="1" thickTop="1" x14ac:dyDescent="0.25">
      <c r="A6" s="257"/>
      <c r="B6" s="261" t="s">
        <v>40</v>
      </c>
      <c r="C6" s="261"/>
      <c r="D6" s="261"/>
      <c r="E6" s="23"/>
      <c r="F6" s="140">
        <f>'R&amp;P Accounts'!B56</f>
        <v>9578.66</v>
      </c>
      <c r="G6" s="141"/>
      <c r="H6" s="140">
        <f>'R&amp;P Accounts'!D56</f>
        <v>-14305.399999999998</v>
      </c>
      <c r="I6" s="141"/>
      <c r="J6" s="140">
        <v>0</v>
      </c>
      <c r="K6" s="141"/>
      <c r="L6" s="140">
        <v>0</v>
      </c>
      <c r="M6" s="141"/>
      <c r="N6" s="142">
        <f>F6+H6+J6+L6</f>
        <v>-4726.739999999998</v>
      </c>
      <c r="O6" s="141"/>
      <c r="P6" s="140">
        <v>15225.270000000002</v>
      </c>
    </row>
    <row r="7" spans="1:16" ht="26.25" customHeight="1" thickBot="1" x14ac:dyDescent="0.3">
      <c r="A7" s="257"/>
      <c r="B7" s="261"/>
      <c r="C7" s="261"/>
      <c r="D7" s="261"/>
      <c r="E7" s="23"/>
      <c r="F7" s="143"/>
      <c r="G7" s="141"/>
      <c r="H7" s="143"/>
      <c r="I7" s="141"/>
      <c r="J7" s="143"/>
      <c r="K7" s="141"/>
      <c r="L7" s="143"/>
      <c r="M7" s="141"/>
      <c r="N7" s="144"/>
      <c r="O7" s="141"/>
      <c r="P7" s="143"/>
    </row>
    <row r="8" spans="1:16" ht="30" customHeight="1" thickTop="1" thickBot="1" x14ac:dyDescent="0.3">
      <c r="B8" s="259" t="s">
        <v>38</v>
      </c>
      <c r="C8" s="259"/>
      <c r="D8" s="259"/>
      <c r="E8" s="41"/>
      <c r="F8" s="145">
        <f>SUM(F5:F7)</f>
        <v>6094.33</v>
      </c>
      <c r="G8" s="131"/>
      <c r="H8" s="145">
        <f>SUM(H5:H7)</f>
        <v>10361.430000000004</v>
      </c>
      <c r="I8" s="98"/>
      <c r="J8" s="145">
        <f>SUM(J5:J7)</f>
        <v>0</v>
      </c>
      <c r="K8" s="98"/>
      <c r="L8" s="145">
        <f>SUM(L5:L7)</f>
        <v>0</v>
      </c>
      <c r="M8" s="269"/>
      <c r="N8" s="146">
        <f>F8+H8+J8+L8</f>
        <v>16455.760000000002</v>
      </c>
      <c r="O8" s="269"/>
      <c r="P8" s="145">
        <v>21182.5</v>
      </c>
    </row>
    <row r="9" spans="1:16" ht="26.25" customHeight="1" thickTop="1" x14ac:dyDescent="0.25">
      <c r="B9" s="260" t="s">
        <v>77</v>
      </c>
      <c r="C9" s="260"/>
      <c r="D9" s="260"/>
      <c r="E9" s="22"/>
      <c r="F9" s="132">
        <f>F6-'R&amp;P Accounts'!B56</f>
        <v>0</v>
      </c>
      <c r="G9" s="98"/>
      <c r="H9" s="132">
        <f>H6-'R&amp;P Accounts'!D56</f>
        <v>0</v>
      </c>
      <c r="I9" s="98"/>
      <c r="J9" s="132">
        <f>J6-'R&amp;P Accounts'!F56</f>
        <v>0</v>
      </c>
      <c r="K9" s="98"/>
      <c r="L9" s="132">
        <f>L6-'R&amp;P Accounts'!H56</f>
        <v>0</v>
      </c>
      <c r="M9" s="269"/>
      <c r="N9" s="132">
        <f>N6-'R&amp;P Accounts'!J56</f>
        <v>0</v>
      </c>
      <c r="O9" s="269"/>
      <c r="P9" s="132">
        <f>P6-'R&amp;P Accounts'!L56</f>
        <v>0.27000000000225555</v>
      </c>
    </row>
    <row r="10" spans="1:16" x14ac:dyDescent="0.25">
      <c r="B10" s="262"/>
      <c r="C10" s="262"/>
      <c r="D10" s="262"/>
      <c r="E10" s="19"/>
      <c r="G10" s="255"/>
      <c r="I10" s="255"/>
      <c r="J10" s="12"/>
      <c r="K10" s="12"/>
      <c r="M10" s="255"/>
      <c r="O10" s="255"/>
    </row>
    <row r="11" spans="1:16" ht="30.75" customHeight="1" x14ac:dyDescent="0.25">
      <c r="B11" s="253" t="s">
        <v>19</v>
      </c>
      <c r="C11" s="253"/>
      <c r="D11" s="253"/>
      <c r="E11" s="20"/>
      <c r="G11" s="255"/>
      <c r="H11" s="5"/>
      <c r="I11" s="255"/>
      <c r="J11" s="249" t="s">
        <v>13</v>
      </c>
      <c r="K11" s="249"/>
      <c r="L11" s="249"/>
      <c r="M11" s="255"/>
      <c r="N11" s="5" t="s">
        <v>45</v>
      </c>
      <c r="O11" s="255"/>
      <c r="P11" s="5" t="s">
        <v>10</v>
      </c>
    </row>
    <row r="12" spans="1:16" s="61" customFormat="1" x14ac:dyDescent="0.25">
      <c r="B12" s="264"/>
      <c r="C12" s="264"/>
      <c r="D12" s="264"/>
      <c r="E12" s="62"/>
      <c r="F12" s="63"/>
      <c r="H12" s="63"/>
      <c r="I12" s="64"/>
      <c r="J12" s="64"/>
      <c r="K12" s="64"/>
      <c r="M12" s="64"/>
      <c r="N12" s="17" t="s">
        <v>4</v>
      </c>
      <c r="O12" s="12"/>
      <c r="P12" s="17" t="s">
        <v>4</v>
      </c>
    </row>
    <row r="13" spans="1:16" ht="20.100000000000001" customHeight="1" x14ac:dyDescent="0.25">
      <c r="A13" s="256" t="s">
        <v>42</v>
      </c>
      <c r="B13" s="254" t="s">
        <v>148</v>
      </c>
      <c r="C13" s="254"/>
      <c r="D13" s="254"/>
      <c r="E13" s="24"/>
      <c r="G13" s="255"/>
      <c r="I13" s="12"/>
      <c r="J13" s="240" t="s">
        <v>149</v>
      </c>
      <c r="K13" s="241"/>
      <c r="L13" s="242"/>
      <c r="M13" s="18"/>
      <c r="N13" s="133">
        <v>0</v>
      </c>
      <c r="O13" s="98"/>
      <c r="P13" s="133">
        <v>0</v>
      </c>
    </row>
    <row r="14" spans="1:16" ht="20.100000000000001" customHeight="1" x14ac:dyDescent="0.25">
      <c r="A14" s="257"/>
      <c r="B14" s="254" t="s">
        <v>148</v>
      </c>
      <c r="C14" s="254"/>
      <c r="D14" s="254"/>
      <c r="E14" s="24"/>
      <c r="G14" s="255"/>
      <c r="H14" s="5"/>
      <c r="I14" s="12"/>
      <c r="J14" s="240" t="s">
        <v>149</v>
      </c>
      <c r="K14" s="241"/>
      <c r="L14" s="242"/>
      <c r="M14" s="18"/>
      <c r="N14" s="133">
        <v>0</v>
      </c>
      <c r="O14" s="98"/>
      <c r="P14" s="133">
        <v>0</v>
      </c>
    </row>
    <row r="15" spans="1:16" ht="20.100000000000001" customHeight="1" x14ac:dyDescent="0.25">
      <c r="A15" s="257"/>
      <c r="B15" s="254" t="s">
        <v>148</v>
      </c>
      <c r="C15" s="254"/>
      <c r="D15" s="254"/>
      <c r="E15" s="24"/>
      <c r="F15" s="12"/>
      <c r="G15" s="12"/>
      <c r="H15" s="59"/>
      <c r="I15" s="12"/>
      <c r="J15" s="240" t="s">
        <v>149</v>
      </c>
      <c r="K15" s="241"/>
      <c r="L15" s="242"/>
      <c r="M15" s="18"/>
      <c r="N15" s="133">
        <v>0</v>
      </c>
      <c r="O15" s="98"/>
      <c r="P15" s="133">
        <v>0</v>
      </c>
    </row>
    <row r="16" spans="1:16" ht="20.100000000000001" customHeight="1" x14ac:dyDescent="0.25">
      <c r="A16" s="257"/>
      <c r="B16" s="254" t="s">
        <v>148</v>
      </c>
      <c r="C16" s="254"/>
      <c r="D16" s="254"/>
      <c r="E16" s="24"/>
      <c r="F16" s="12"/>
      <c r="G16" s="12"/>
      <c r="H16" s="59"/>
      <c r="I16" s="12"/>
      <c r="J16" s="240" t="s">
        <v>149</v>
      </c>
      <c r="K16" s="241"/>
      <c r="L16" s="242"/>
      <c r="M16" s="18"/>
      <c r="N16" s="133">
        <v>0</v>
      </c>
      <c r="O16" s="98"/>
      <c r="P16" s="133">
        <v>0</v>
      </c>
    </row>
    <row r="17" spans="1:16" ht="20.100000000000001" customHeight="1" thickBot="1" x14ac:dyDescent="0.3">
      <c r="A17" s="257"/>
      <c r="B17" s="254" t="s">
        <v>148</v>
      </c>
      <c r="C17" s="254"/>
      <c r="D17" s="254"/>
      <c r="E17" s="24"/>
      <c r="F17" s="12"/>
      <c r="G17" s="12"/>
      <c r="H17" s="59"/>
      <c r="I17" s="12"/>
      <c r="J17" s="240" t="s">
        <v>149</v>
      </c>
      <c r="K17" s="241"/>
      <c r="L17" s="242"/>
      <c r="M17" s="18"/>
      <c r="N17" s="133">
        <v>0</v>
      </c>
      <c r="O17" s="98"/>
      <c r="P17" s="133">
        <v>0</v>
      </c>
    </row>
    <row r="18" spans="1:16" ht="20.100000000000001" customHeight="1" thickBot="1" x14ac:dyDescent="0.3">
      <c r="A18" s="70"/>
      <c r="B18" s="71"/>
      <c r="C18" s="71"/>
      <c r="D18" s="71"/>
      <c r="E18" s="24"/>
      <c r="F18" s="12"/>
      <c r="G18" s="12"/>
      <c r="H18" s="59"/>
      <c r="I18" s="12"/>
      <c r="K18" s="12"/>
      <c r="L18" s="81" t="s">
        <v>83</v>
      </c>
      <c r="M18" s="18"/>
      <c r="N18" s="134">
        <f>SUM(N13:N17)</f>
        <v>0</v>
      </c>
      <c r="O18" s="98"/>
      <c r="P18" s="134">
        <f>SUM(P13:P17)</f>
        <v>0</v>
      </c>
    </row>
    <row r="19" spans="1:16" x14ac:dyDescent="0.25">
      <c r="B19" s="258"/>
      <c r="C19" s="258"/>
      <c r="D19" s="258"/>
      <c r="E19" s="12"/>
      <c r="G19" s="12"/>
      <c r="I19" s="12"/>
      <c r="J19" s="12"/>
      <c r="K19" s="12"/>
      <c r="L19" s="17"/>
      <c r="M19" s="12"/>
      <c r="N19" s="17"/>
      <c r="O19" s="12"/>
      <c r="P19" s="17"/>
    </row>
    <row r="20" spans="1:16" ht="27" customHeight="1" x14ac:dyDescent="0.25">
      <c r="B20" s="253" t="s">
        <v>19</v>
      </c>
      <c r="C20" s="253"/>
      <c r="D20" s="253"/>
      <c r="E20" s="21"/>
      <c r="G20" s="12"/>
      <c r="H20" s="249" t="s">
        <v>13</v>
      </c>
      <c r="I20" s="249"/>
      <c r="J20" s="249"/>
      <c r="K20" s="12"/>
      <c r="L20" s="5" t="s">
        <v>46</v>
      </c>
      <c r="M20" s="12"/>
      <c r="N20" s="5" t="s">
        <v>54</v>
      </c>
      <c r="O20" s="12"/>
      <c r="P20" s="5" t="s">
        <v>10</v>
      </c>
    </row>
    <row r="21" spans="1:16" s="61" customFormat="1" x14ac:dyDescent="0.25">
      <c r="B21" s="264"/>
      <c r="C21" s="264"/>
      <c r="D21" s="264"/>
      <c r="E21" s="62"/>
      <c r="I21" s="64"/>
      <c r="J21" s="63"/>
      <c r="K21" s="64"/>
      <c r="L21" s="17" t="s">
        <v>4</v>
      </c>
      <c r="M21" s="12"/>
      <c r="N21" s="17" t="s">
        <v>4</v>
      </c>
      <c r="O21" s="12"/>
      <c r="P21" s="17" t="s">
        <v>4</v>
      </c>
    </row>
    <row r="22" spans="1:16" ht="20.100000000000001" customHeight="1" x14ac:dyDescent="0.25">
      <c r="A22" s="256" t="s">
        <v>43</v>
      </c>
      <c r="B22" s="254" t="s">
        <v>148</v>
      </c>
      <c r="C22" s="254"/>
      <c r="D22" s="254"/>
      <c r="E22" s="24"/>
      <c r="G22" s="12"/>
      <c r="H22" s="240" t="s">
        <v>149</v>
      </c>
      <c r="I22" s="241"/>
      <c r="J22" s="242"/>
      <c r="K22" s="18"/>
      <c r="L22" s="133">
        <v>0</v>
      </c>
      <c r="M22" s="98"/>
      <c r="N22" s="133">
        <v>0</v>
      </c>
      <c r="O22" s="98"/>
      <c r="P22" s="133">
        <v>0</v>
      </c>
    </row>
    <row r="23" spans="1:16" ht="20.100000000000001" customHeight="1" x14ac:dyDescent="0.25">
      <c r="A23" s="257"/>
      <c r="B23" s="254" t="s">
        <v>148</v>
      </c>
      <c r="C23" s="254"/>
      <c r="D23" s="254"/>
      <c r="E23" s="24"/>
      <c r="G23" s="12"/>
      <c r="H23" s="240" t="s">
        <v>149</v>
      </c>
      <c r="I23" s="241"/>
      <c r="J23" s="242"/>
      <c r="K23" s="18"/>
      <c r="L23" s="133">
        <v>0</v>
      </c>
      <c r="M23" s="98"/>
      <c r="N23" s="133">
        <v>0</v>
      </c>
      <c r="O23" s="98"/>
      <c r="P23" s="133">
        <v>0</v>
      </c>
    </row>
    <row r="24" spans="1:16" ht="20.100000000000001" customHeight="1" x14ac:dyDescent="0.25">
      <c r="A24" s="257"/>
      <c r="B24" s="254" t="s">
        <v>148</v>
      </c>
      <c r="C24" s="254"/>
      <c r="D24" s="254"/>
      <c r="E24" s="24"/>
      <c r="G24" s="12"/>
      <c r="H24" s="240" t="s">
        <v>149</v>
      </c>
      <c r="I24" s="241"/>
      <c r="J24" s="242"/>
      <c r="K24" s="18"/>
      <c r="L24" s="133">
        <v>0</v>
      </c>
      <c r="M24" s="98"/>
      <c r="N24" s="133">
        <v>0</v>
      </c>
      <c r="O24" s="98"/>
      <c r="P24" s="133">
        <v>0</v>
      </c>
    </row>
    <row r="25" spans="1:16" ht="20.100000000000001" customHeight="1" x14ac:dyDescent="0.25">
      <c r="A25" s="257"/>
      <c r="B25" s="254" t="s">
        <v>148</v>
      </c>
      <c r="C25" s="254"/>
      <c r="D25" s="254"/>
      <c r="E25" s="24"/>
      <c r="G25" s="12"/>
      <c r="H25" s="240" t="s">
        <v>149</v>
      </c>
      <c r="I25" s="241"/>
      <c r="J25" s="242"/>
      <c r="K25" s="18"/>
      <c r="L25" s="133">
        <v>0</v>
      </c>
      <c r="M25" s="98"/>
      <c r="N25" s="133">
        <v>0</v>
      </c>
      <c r="O25" s="98"/>
      <c r="P25" s="133">
        <v>0</v>
      </c>
    </row>
    <row r="26" spans="1:16" ht="20.100000000000001" customHeight="1" x14ac:dyDescent="0.25">
      <c r="A26" s="257"/>
      <c r="B26" s="254" t="s">
        <v>148</v>
      </c>
      <c r="C26" s="254"/>
      <c r="D26" s="254"/>
      <c r="E26" s="24"/>
      <c r="G26" s="12"/>
      <c r="H26" s="240" t="s">
        <v>149</v>
      </c>
      <c r="I26" s="241"/>
      <c r="J26" s="242"/>
      <c r="K26" s="18"/>
      <c r="L26" s="133">
        <v>0</v>
      </c>
      <c r="M26" s="98"/>
      <c r="N26" s="133">
        <v>0</v>
      </c>
      <c r="O26" s="98"/>
      <c r="P26" s="133">
        <v>0</v>
      </c>
    </row>
    <row r="27" spans="1:16" ht="20.100000000000001" customHeight="1" x14ac:dyDescent="0.25">
      <c r="A27" s="257"/>
      <c r="B27" s="254" t="s">
        <v>148</v>
      </c>
      <c r="C27" s="254"/>
      <c r="D27" s="254"/>
      <c r="E27" s="24"/>
      <c r="G27" s="12"/>
      <c r="H27" s="240" t="s">
        <v>149</v>
      </c>
      <c r="I27" s="241"/>
      <c r="J27" s="242"/>
      <c r="K27" s="18"/>
      <c r="L27" s="133">
        <v>0</v>
      </c>
      <c r="M27" s="98"/>
      <c r="N27" s="133">
        <v>0</v>
      </c>
      <c r="O27" s="98"/>
      <c r="P27" s="133">
        <v>0</v>
      </c>
    </row>
    <row r="28" spans="1:16" ht="20.100000000000001" customHeight="1" x14ac:dyDescent="0.25">
      <c r="A28" s="257"/>
      <c r="B28" s="254" t="s">
        <v>148</v>
      </c>
      <c r="C28" s="254"/>
      <c r="D28" s="254"/>
      <c r="E28" s="24"/>
      <c r="G28" s="12"/>
      <c r="H28" s="240" t="s">
        <v>149</v>
      </c>
      <c r="I28" s="241"/>
      <c r="J28" s="242"/>
      <c r="K28" s="18"/>
      <c r="L28" s="133">
        <v>0</v>
      </c>
      <c r="M28" s="98"/>
      <c r="N28" s="133">
        <v>0</v>
      </c>
      <c r="O28" s="98"/>
      <c r="P28" s="133">
        <v>0</v>
      </c>
    </row>
    <row r="29" spans="1:16" ht="20.100000000000001" customHeight="1" x14ac:dyDescent="0.25">
      <c r="A29" s="257"/>
      <c r="B29" s="254" t="s">
        <v>148</v>
      </c>
      <c r="C29" s="254"/>
      <c r="D29" s="254"/>
      <c r="E29" s="24"/>
      <c r="G29" s="12"/>
      <c r="H29" s="240" t="s">
        <v>149</v>
      </c>
      <c r="I29" s="241"/>
      <c r="J29" s="242"/>
      <c r="K29" s="18"/>
      <c r="L29" s="133">
        <v>0</v>
      </c>
      <c r="M29" s="98"/>
      <c r="N29" s="133">
        <v>0</v>
      </c>
      <c r="O29" s="98"/>
      <c r="P29" s="133">
        <v>0</v>
      </c>
    </row>
    <row r="30" spans="1:16" ht="20.100000000000001" customHeight="1" thickBot="1" x14ac:dyDescent="0.3">
      <c r="A30" s="257"/>
      <c r="B30" s="254" t="s">
        <v>148</v>
      </c>
      <c r="C30" s="254"/>
      <c r="D30" s="254"/>
      <c r="E30" s="24"/>
      <c r="G30" s="12"/>
      <c r="H30" s="240" t="s">
        <v>149</v>
      </c>
      <c r="I30" s="241"/>
      <c r="J30" s="242"/>
      <c r="K30" s="18"/>
      <c r="L30" s="133">
        <v>0</v>
      </c>
      <c r="M30" s="98"/>
      <c r="N30" s="133">
        <v>0</v>
      </c>
      <c r="O30" s="98"/>
      <c r="P30" s="133">
        <v>0</v>
      </c>
    </row>
    <row r="31" spans="1:16" ht="20.100000000000001" customHeight="1" thickBot="1" x14ac:dyDescent="0.3">
      <c r="A31" s="70"/>
      <c r="B31" s="71"/>
      <c r="C31" s="71"/>
      <c r="D31" s="71"/>
      <c r="E31" s="24"/>
      <c r="G31" s="12"/>
      <c r="I31" s="12"/>
      <c r="J31" s="72" t="s">
        <v>84</v>
      </c>
      <c r="K31" s="12"/>
      <c r="L31" s="134">
        <f>SUM(L22:L30)</f>
        <v>0</v>
      </c>
      <c r="M31" s="98"/>
      <c r="N31" s="134">
        <f>SUM(N22:N30)</f>
        <v>0</v>
      </c>
      <c r="O31" s="98"/>
      <c r="P31" s="134">
        <f>SUM(P22:P30)</f>
        <v>0</v>
      </c>
    </row>
    <row r="32" spans="1:16" ht="10.5" customHeight="1" x14ac:dyDescent="0.25">
      <c r="B32" s="262"/>
      <c r="C32" s="262"/>
      <c r="D32" s="262"/>
      <c r="E32" s="265"/>
      <c r="G32" s="265"/>
      <c r="H32" s="17"/>
      <c r="I32" s="255"/>
      <c r="J32" s="12"/>
      <c r="K32" s="12"/>
      <c r="L32" s="66"/>
      <c r="M32" s="255"/>
      <c r="N32" s="66"/>
      <c r="O32" s="263"/>
      <c r="P32" s="66"/>
    </row>
    <row r="33" spans="1:16" ht="19.5" customHeight="1" x14ac:dyDescent="0.25">
      <c r="B33" s="253" t="s">
        <v>19</v>
      </c>
      <c r="C33" s="253"/>
      <c r="D33" s="253"/>
      <c r="E33" s="265"/>
      <c r="G33" s="265"/>
      <c r="H33" s="17"/>
      <c r="I33" s="255"/>
      <c r="J33" s="249" t="s">
        <v>14</v>
      </c>
      <c r="K33" s="249"/>
      <c r="L33" s="249"/>
      <c r="M33" s="255"/>
      <c r="N33" s="5" t="s">
        <v>55</v>
      </c>
      <c r="O33" s="263"/>
      <c r="P33" s="5" t="s">
        <v>10</v>
      </c>
    </row>
    <row r="34" spans="1:16" s="61" customFormat="1" x14ac:dyDescent="0.25">
      <c r="B34" s="264"/>
      <c r="C34" s="264"/>
      <c r="D34" s="264"/>
      <c r="E34" s="62"/>
      <c r="F34" s="1"/>
      <c r="H34" s="63"/>
      <c r="I34" s="64"/>
      <c r="J34" s="64"/>
      <c r="K34" s="64"/>
      <c r="M34" s="64"/>
      <c r="N34" s="17" t="s">
        <v>4</v>
      </c>
      <c r="O34" s="12"/>
      <c r="P34" s="17" t="s">
        <v>4</v>
      </c>
    </row>
    <row r="35" spans="1:16" ht="20.100000000000001" customHeight="1" x14ac:dyDescent="0.25">
      <c r="A35" s="256" t="s">
        <v>44</v>
      </c>
      <c r="B35" s="254" t="s">
        <v>148</v>
      </c>
      <c r="C35" s="254"/>
      <c r="D35" s="254"/>
      <c r="E35" s="24"/>
      <c r="G35" s="12"/>
      <c r="H35" s="17"/>
      <c r="I35" s="12"/>
      <c r="J35" s="250" t="s">
        <v>149</v>
      </c>
      <c r="K35" s="251"/>
      <c r="L35" s="252"/>
      <c r="M35" s="12"/>
      <c r="N35" s="121">
        <v>0</v>
      </c>
      <c r="O35" s="130"/>
      <c r="P35" s="121">
        <v>0</v>
      </c>
    </row>
    <row r="36" spans="1:16" ht="20.100000000000001" customHeight="1" x14ac:dyDescent="0.25">
      <c r="A36" s="257"/>
      <c r="B36" s="254" t="s">
        <v>148</v>
      </c>
      <c r="C36" s="254"/>
      <c r="D36" s="254"/>
      <c r="E36" s="24"/>
      <c r="G36" s="12"/>
      <c r="H36" s="17"/>
      <c r="I36" s="12"/>
      <c r="J36" s="250" t="s">
        <v>149</v>
      </c>
      <c r="K36" s="251"/>
      <c r="L36" s="252"/>
      <c r="M36" s="12"/>
      <c r="N36" s="121">
        <v>0</v>
      </c>
      <c r="O36" s="130"/>
      <c r="P36" s="121">
        <v>0</v>
      </c>
    </row>
    <row r="37" spans="1:16" ht="20.100000000000001" customHeight="1" x14ac:dyDescent="0.25">
      <c r="A37" s="257"/>
      <c r="B37" s="254" t="s">
        <v>148</v>
      </c>
      <c r="C37" s="254"/>
      <c r="D37" s="254"/>
      <c r="E37" s="24"/>
      <c r="G37" s="12"/>
      <c r="H37" s="17"/>
      <c r="I37" s="12"/>
      <c r="J37" s="250" t="s">
        <v>149</v>
      </c>
      <c r="K37" s="251"/>
      <c r="L37" s="252"/>
      <c r="M37" s="12"/>
      <c r="N37" s="121">
        <v>0</v>
      </c>
      <c r="O37" s="130"/>
      <c r="P37" s="121">
        <v>0</v>
      </c>
    </row>
    <row r="38" spans="1:16" ht="20.100000000000001" customHeight="1" x14ac:dyDescent="0.25">
      <c r="A38" s="257"/>
      <c r="B38" s="254" t="s">
        <v>148</v>
      </c>
      <c r="C38" s="254"/>
      <c r="D38" s="254"/>
      <c r="E38" s="24"/>
      <c r="G38" s="12"/>
      <c r="H38" s="17"/>
      <c r="I38" s="12"/>
      <c r="J38" s="250" t="s">
        <v>149</v>
      </c>
      <c r="K38" s="251"/>
      <c r="L38" s="252"/>
      <c r="M38" s="12"/>
      <c r="N38" s="121">
        <v>0</v>
      </c>
      <c r="O38" s="130"/>
      <c r="P38" s="121">
        <v>0</v>
      </c>
    </row>
    <row r="39" spans="1:16" ht="20.100000000000001" customHeight="1" thickBot="1" x14ac:dyDescent="0.3">
      <c r="A39" s="257"/>
      <c r="B39" s="254" t="s">
        <v>148</v>
      </c>
      <c r="C39" s="254"/>
      <c r="D39" s="254"/>
      <c r="E39" s="24"/>
      <c r="G39" s="12"/>
      <c r="H39" s="17"/>
      <c r="I39" s="12"/>
      <c r="J39" s="250" t="s">
        <v>149</v>
      </c>
      <c r="K39" s="251"/>
      <c r="L39" s="252"/>
      <c r="M39" s="12"/>
      <c r="N39" s="121">
        <v>0</v>
      </c>
      <c r="O39" s="130"/>
      <c r="P39" s="121">
        <v>0</v>
      </c>
    </row>
    <row r="40" spans="1:16" ht="20.100000000000001" customHeight="1" thickBot="1" x14ac:dyDescent="0.3">
      <c r="A40" s="70"/>
      <c r="B40" s="71"/>
      <c r="C40" s="71"/>
      <c r="D40" s="71"/>
      <c r="E40" s="24"/>
      <c r="G40" s="12"/>
      <c r="H40" s="17"/>
      <c r="I40" s="12"/>
      <c r="K40" s="12"/>
      <c r="L40" s="72" t="s">
        <v>84</v>
      </c>
      <c r="M40" s="12"/>
      <c r="N40" s="198">
        <f>SUM(N35:N39)</f>
        <v>0</v>
      </c>
      <c r="O40" s="130"/>
      <c r="P40" s="198">
        <f>SUM(P35:P39)</f>
        <v>0</v>
      </c>
    </row>
    <row r="41" spans="1:16" x14ac:dyDescent="0.25">
      <c r="A41" s="16"/>
      <c r="B41" s="38"/>
      <c r="C41" s="12"/>
      <c r="D41" s="12"/>
      <c r="E41" s="12"/>
      <c r="F41" s="12"/>
      <c r="G41" s="12"/>
      <c r="H41" s="12"/>
      <c r="I41" s="12"/>
      <c r="J41" s="12"/>
      <c r="K41" s="12"/>
      <c r="M41" s="12"/>
      <c r="O41" s="12"/>
    </row>
    <row r="42" spans="1:16" ht="24" x14ac:dyDescent="0.25">
      <c r="B42" s="253" t="s">
        <v>19</v>
      </c>
      <c r="C42" s="253"/>
      <c r="D42" s="253"/>
      <c r="E42" s="12"/>
      <c r="G42" s="12"/>
      <c r="H42" s="12"/>
      <c r="I42" s="12"/>
      <c r="J42" s="249" t="s">
        <v>14</v>
      </c>
      <c r="K42" s="249"/>
      <c r="L42" s="249"/>
      <c r="M42" s="12"/>
      <c r="N42" s="17" t="s">
        <v>56</v>
      </c>
      <c r="O42" s="12"/>
      <c r="P42" s="5" t="s">
        <v>10</v>
      </c>
    </row>
    <row r="43" spans="1:16" s="61" customFormat="1" x14ac:dyDescent="0.25">
      <c r="B43" s="264"/>
      <c r="C43" s="264"/>
      <c r="D43" s="264"/>
      <c r="E43" s="62"/>
      <c r="F43" s="63"/>
      <c r="H43" s="63"/>
      <c r="I43" s="64"/>
      <c r="J43" s="64"/>
      <c r="K43" s="64"/>
      <c r="L43" s="63"/>
      <c r="M43" s="64"/>
      <c r="N43" s="17" t="s">
        <v>4</v>
      </c>
      <c r="O43" s="12"/>
      <c r="P43" s="17" t="s">
        <v>4</v>
      </c>
    </row>
    <row r="44" spans="1:16" ht="20.100000000000001" customHeight="1" x14ac:dyDescent="0.25">
      <c r="A44" s="256" t="s">
        <v>69</v>
      </c>
      <c r="B44" s="254" t="s">
        <v>148</v>
      </c>
      <c r="C44" s="254"/>
      <c r="D44" s="254"/>
      <c r="E44" s="24"/>
      <c r="G44" s="12"/>
      <c r="H44" s="12"/>
      <c r="I44" s="12"/>
      <c r="J44" s="250" t="s">
        <v>149</v>
      </c>
      <c r="K44" s="251"/>
      <c r="L44" s="252"/>
      <c r="M44" s="12"/>
      <c r="N44" s="121">
        <v>0</v>
      </c>
      <c r="O44" s="130"/>
      <c r="P44" s="121">
        <v>0</v>
      </c>
    </row>
    <row r="45" spans="1:16" ht="20.100000000000001" customHeight="1" x14ac:dyDescent="0.25">
      <c r="A45" s="257"/>
      <c r="B45" s="254" t="s">
        <v>148</v>
      </c>
      <c r="C45" s="254"/>
      <c r="D45" s="254"/>
      <c r="E45" s="24"/>
      <c r="G45" s="12"/>
      <c r="H45" s="12"/>
      <c r="I45" s="12"/>
      <c r="J45" s="250" t="s">
        <v>149</v>
      </c>
      <c r="K45" s="251"/>
      <c r="L45" s="252"/>
      <c r="M45" s="12"/>
      <c r="N45" s="121">
        <v>0</v>
      </c>
      <c r="O45" s="130"/>
      <c r="P45" s="121">
        <v>0</v>
      </c>
    </row>
    <row r="46" spans="1:16" ht="20.100000000000001" customHeight="1" thickBot="1" x14ac:dyDescent="0.3">
      <c r="A46" s="257"/>
      <c r="B46" s="254" t="s">
        <v>148</v>
      </c>
      <c r="C46" s="254"/>
      <c r="D46" s="254"/>
      <c r="E46" s="24"/>
      <c r="G46" s="12"/>
      <c r="H46" s="12"/>
      <c r="I46" s="12"/>
      <c r="J46" s="250" t="s">
        <v>149</v>
      </c>
      <c r="K46" s="251"/>
      <c r="L46" s="252"/>
      <c r="M46" s="12"/>
      <c r="N46" s="121">
        <v>0</v>
      </c>
      <c r="O46" s="130"/>
      <c r="P46" s="121">
        <v>0</v>
      </c>
    </row>
    <row r="47" spans="1:16" ht="20.100000000000001" customHeight="1" thickBot="1" x14ac:dyDescent="0.3">
      <c r="A47" s="70"/>
      <c r="B47" s="71"/>
      <c r="C47" s="71"/>
      <c r="D47" s="71"/>
      <c r="E47" s="24"/>
      <c r="G47" s="12"/>
      <c r="H47" s="12"/>
      <c r="I47" s="12"/>
      <c r="K47" s="12"/>
      <c r="L47" s="72" t="s">
        <v>84</v>
      </c>
      <c r="M47" s="12"/>
      <c r="N47" s="134">
        <f>SUM(N44:N46)</f>
        <v>0</v>
      </c>
      <c r="O47" s="98"/>
      <c r="P47" s="134">
        <f>SUM(P44:P46)</f>
        <v>0</v>
      </c>
    </row>
    <row r="48" spans="1:16" x14ac:dyDescent="0.25">
      <c r="A48" s="16"/>
      <c r="B48" s="38"/>
      <c r="C48" s="12"/>
      <c r="D48" s="12"/>
      <c r="E48" s="12"/>
      <c r="F48" s="12"/>
      <c r="G48" s="12"/>
      <c r="H48" s="12"/>
      <c r="I48" s="12"/>
      <c r="J48" s="12"/>
      <c r="K48" s="12"/>
      <c r="M48" s="12"/>
      <c r="O48" s="12"/>
    </row>
    <row r="49" spans="1:16" ht="40.5" customHeight="1" x14ac:dyDescent="0.25">
      <c r="A49" s="73" t="s">
        <v>78</v>
      </c>
      <c r="B49" s="266" t="s">
        <v>15</v>
      </c>
      <c r="C49" s="266"/>
      <c r="D49" s="266"/>
      <c r="E49" s="266"/>
      <c r="F49" s="266"/>
      <c r="G49" s="74"/>
      <c r="H49" s="267" t="s">
        <v>16</v>
      </c>
      <c r="I49" s="267"/>
      <c r="J49" s="267"/>
      <c r="K49" s="267"/>
      <c r="L49" s="267"/>
      <c r="M49" s="75"/>
      <c r="N49" s="75"/>
      <c r="O49" s="76"/>
      <c r="P49" s="77" t="s">
        <v>17</v>
      </c>
    </row>
    <row r="50" spans="1:16" ht="33.75" customHeight="1" x14ac:dyDescent="0.25">
      <c r="A50" s="51"/>
      <c r="B50" s="243"/>
      <c r="C50" s="244"/>
      <c r="D50" s="244"/>
      <c r="E50" s="244"/>
      <c r="F50" s="245"/>
      <c r="G50" s="65"/>
      <c r="H50" s="246" t="s">
        <v>137</v>
      </c>
      <c r="I50" s="247"/>
      <c r="J50" s="247"/>
      <c r="K50" s="247"/>
      <c r="L50" s="247"/>
      <c r="M50" s="247"/>
      <c r="N50" s="248"/>
      <c r="P50" s="216">
        <v>46027</v>
      </c>
    </row>
    <row r="51" spans="1:16" ht="13.8" x14ac:dyDescent="0.25">
      <c r="F51" s="65"/>
      <c r="G51" s="65"/>
    </row>
  </sheetData>
  <mergeCells count="90">
    <mergeCell ref="B1:L1"/>
    <mergeCell ref="N1:P1"/>
    <mergeCell ref="M8:M9"/>
    <mergeCell ref="M10:M11"/>
    <mergeCell ref="O8:O9"/>
    <mergeCell ref="O10:O11"/>
    <mergeCell ref="B3:D3"/>
    <mergeCell ref="B4:D4"/>
    <mergeCell ref="B6:D6"/>
    <mergeCell ref="B7:D7"/>
    <mergeCell ref="I10:I11"/>
    <mergeCell ref="J11:L11"/>
    <mergeCell ref="F2:H2"/>
    <mergeCell ref="M32:M33"/>
    <mergeCell ref="B49:F49"/>
    <mergeCell ref="H49:L49"/>
    <mergeCell ref="B42:D42"/>
    <mergeCell ref="B34:D34"/>
    <mergeCell ref="B39:D39"/>
    <mergeCell ref="B35:D35"/>
    <mergeCell ref="B36:D36"/>
    <mergeCell ref="B43:D43"/>
    <mergeCell ref="B38:D38"/>
    <mergeCell ref="J39:L39"/>
    <mergeCell ref="J42:L42"/>
    <mergeCell ref="J44:L44"/>
    <mergeCell ref="E32:E33"/>
    <mergeCell ref="O32:O33"/>
    <mergeCell ref="B12:D12"/>
    <mergeCell ref="B21:D21"/>
    <mergeCell ref="B29:D29"/>
    <mergeCell ref="B30:D30"/>
    <mergeCell ref="B32:D32"/>
    <mergeCell ref="B33:D33"/>
    <mergeCell ref="B26:D26"/>
    <mergeCell ref="B27:D27"/>
    <mergeCell ref="B28:D28"/>
    <mergeCell ref="G32:G33"/>
    <mergeCell ref="I32:I33"/>
    <mergeCell ref="G13:G14"/>
    <mergeCell ref="H22:J22"/>
    <mergeCell ref="H23:J23"/>
    <mergeCell ref="H24:J24"/>
    <mergeCell ref="B24:D24"/>
    <mergeCell ref="B25:D25"/>
    <mergeCell ref="H30:J30"/>
    <mergeCell ref="H28:J28"/>
    <mergeCell ref="H29:J29"/>
    <mergeCell ref="H27:J27"/>
    <mergeCell ref="H25:J25"/>
    <mergeCell ref="A44:A46"/>
    <mergeCell ref="B44:D44"/>
    <mergeCell ref="B45:D45"/>
    <mergeCell ref="B46:D46"/>
    <mergeCell ref="B37:D37"/>
    <mergeCell ref="A35:A39"/>
    <mergeCell ref="J46:L46"/>
    <mergeCell ref="J38:L38"/>
    <mergeCell ref="B22:D22"/>
    <mergeCell ref="B23:D23"/>
    <mergeCell ref="G10:G11"/>
    <mergeCell ref="A5:A7"/>
    <mergeCell ref="B16:D16"/>
    <mergeCell ref="B17:D17"/>
    <mergeCell ref="B19:D19"/>
    <mergeCell ref="A13:A17"/>
    <mergeCell ref="B8:D8"/>
    <mergeCell ref="B9:D9"/>
    <mergeCell ref="B5:D5"/>
    <mergeCell ref="B10:D10"/>
    <mergeCell ref="B11:D11"/>
    <mergeCell ref="B13:D13"/>
    <mergeCell ref="B14:D14"/>
    <mergeCell ref="A22:A30"/>
    <mergeCell ref="J13:L13"/>
    <mergeCell ref="J14:L14"/>
    <mergeCell ref="B50:F50"/>
    <mergeCell ref="H50:N50"/>
    <mergeCell ref="J15:L15"/>
    <mergeCell ref="J16:L16"/>
    <mergeCell ref="J17:L17"/>
    <mergeCell ref="H20:J20"/>
    <mergeCell ref="H26:J26"/>
    <mergeCell ref="J33:L33"/>
    <mergeCell ref="J35:L35"/>
    <mergeCell ref="J36:L36"/>
    <mergeCell ref="J37:L37"/>
    <mergeCell ref="J45:L45"/>
    <mergeCell ref="B20:D20"/>
    <mergeCell ref="B15:D15"/>
  </mergeCells>
  <phoneticPr fontId="14" type="noConversion"/>
  <pageMargins left="0.35433070866141736" right="0.31496062992125984" top="0.47244094488188981" bottom="0.4" header="0.47244094488188981" footer="0.2"/>
  <pageSetup paperSize="9" scale="59" fitToHeight="3" orientation="portrait" r:id="rId1"/>
  <headerFooter alignWithMargins="0">
    <oddHeader>&amp;LAPPENDIX 2</oddHeader>
    <oddFooter>&amp;L&amp;F / &amp;A&amp;C&amp;P&amp;RDecember 2007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3"/>
  <sheetViews>
    <sheetView topLeftCell="A9" zoomScale="85" zoomScaleNormal="85" zoomScaleSheetLayoutView="80" workbookViewId="0">
      <selection activeCell="K12" sqref="K12"/>
    </sheetView>
  </sheetViews>
  <sheetFormatPr defaultColWidth="9.109375" defaultRowHeight="13.2" x14ac:dyDescent="0.25"/>
  <cols>
    <col min="1" max="1" width="31.6640625" style="1" customWidth="1"/>
    <col min="2" max="2" width="15.44140625" style="30" customWidth="1"/>
    <col min="3" max="3" width="1.6640625" style="1" customWidth="1"/>
    <col min="4" max="4" width="15.44140625" style="1" customWidth="1"/>
    <col min="5" max="5" width="1.5546875" style="1" customWidth="1"/>
    <col min="6" max="6" width="15.44140625" style="1" customWidth="1"/>
    <col min="7" max="7" width="1.44140625" style="1" customWidth="1"/>
    <col min="8" max="8" width="15.44140625" style="1" customWidth="1"/>
    <col min="9" max="9" width="1.5546875" style="1" customWidth="1"/>
    <col min="10" max="11" width="14.6640625" style="1" customWidth="1"/>
    <col min="12" max="16384" width="9.109375" style="1"/>
  </cols>
  <sheetData>
    <row r="1" spans="1:12" ht="27.75" customHeight="1" x14ac:dyDescent="0.4">
      <c r="B1" s="268" t="str">
        <f>'R&amp;P Accounts'!B2</f>
        <v>The India Rural Evangelical Fellowship (UK)</v>
      </c>
      <c r="C1" s="268"/>
      <c r="D1" s="268"/>
      <c r="E1" s="268"/>
      <c r="F1" s="268"/>
      <c r="G1" s="268"/>
      <c r="H1" s="268"/>
      <c r="I1" s="268"/>
      <c r="J1" s="268"/>
      <c r="K1" s="273" t="str">
        <f>'R&amp;P Accounts'!L2</f>
        <v>SC33100</v>
      </c>
      <c r="L1" s="273"/>
    </row>
    <row r="2" spans="1:12" ht="10.5" customHeight="1" x14ac:dyDescent="0.25">
      <c r="A2" s="275"/>
      <c r="B2" s="275"/>
      <c r="C2" s="275"/>
      <c r="D2" s="275"/>
      <c r="E2" s="275"/>
      <c r="F2" s="275"/>
      <c r="G2" s="275"/>
      <c r="H2" s="275"/>
      <c r="I2" s="275"/>
      <c r="J2" s="275"/>
      <c r="K2" s="275"/>
    </row>
    <row r="3" spans="1:12" s="46" customFormat="1" ht="26.25" customHeight="1" x14ac:dyDescent="0.25">
      <c r="A3" s="42" t="s">
        <v>110</v>
      </c>
      <c r="B3" s="43"/>
      <c r="C3" s="42"/>
      <c r="D3" s="42"/>
      <c r="E3" s="42"/>
      <c r="F3" s="42"/>
      <c r="G3" s="274"/>
      <c r="H3" s="274"/>
      <c r="I3" s="274"/>
      <c r="J3" s="274"/>
      <c r="K3" s="79"/>
    </row>
    <row r="4" spans="1:12" ht="15" customHeight="1" x14ac:dyDescent="0.25">
      <c r="A4" s="275"/>
      <c r="B4" s="275"/>
      <c r="C4" s="275"/>
      <c r="D4" s="275"/>
      <c r="E4" s="275"/>
      <c r="F4" s="275"/>
      <c r="G4" s="275"/>
      <c r="H4" s="275"/>
      <c r="I4" s="275"/>
      <c r="J4" s="275"/>
      <c r="K4" s="275"/>
    </row>
    <row r="5" spans="1:12" ht="20.100000000000001" customHeight="1" x14ac:dyDescent="0.25">
      <c r="A5" s="276" t="s">
        <v>112</v>
      </c>
      <c r="B5" s="278" t="s">
        <v>151</v>
      </c>
      <c r="C5" s="279"/>
      <c r="D5" s="279"/>
      <c r="E5" s="279"/>
      <c r="F5" s="279"/>
      <c r="G5" s="279"/>
      <c r="H5" s="279"/>
      <c r="I5" s="279"/>
      <c r="J5" s="279"/>
      <c r="K5" s="280"/>
    </row>
    <row r="6" spans="1:12" ht="20.100000000000001" customHeight="1" x14ac:dyDescent="0.25">
      <c r="A6" s="277"/>
      <c r="B6" s="281"/>
      <c r="C6" s="282"/>
      <c r="D6" s="282"/>
      <c r="E6" s="282"/>
      <c r="F6" s="282"/>
      <c r="G6" s="282"/>
      <c r="H6" s="282"/>
      <c r="I6" s="282"/>
      <c r="J6" s="282"/>
      <c r="K6" s="283"/>
    </row>
    <row r="7" spans="1:12" ht="29.25" customHeight="1" x14ac:dyDescent="0.25">
      <c r="A7" s="277"/>
      <c r="B7" s="281"/>
      <c r="C7" s="282"/>
      <c r="D7" s="282"/>
      <c r="E7" s="282"/>
      <c r="F7" s="282"/>
      <c r="G7" s="282"/>
      <c r="H7" s="282"/>
      <c r="I7" s="282"/>
      <c r="J7" s="282"/>
      <c r="K7" s="283"/>
    </row>
    <row r="8" spans="1:12" ht="41.25" customHeight="1" x14ac:dyDescent="0.25">
      <c r="A8" s="277"/>
      <c r="B8" s="281"/>
      <c r="C8" s="282"/>
      <c r="D8" s="282"/>
      <c r="E8" s="282"/>
      <c r="F8" s="282"/>
      <c r="G8" s="282"/>
      <c r="H8" s="282"/>
      <c r="I8" s="282"/>
      <c r="J8" s="282"/>
      <c r="K8" s="283"/>
    </row>
    <row r="9" spans="1:12" ht="64.5" customHeight="1" x14ac:dyDescent="0.25">
      <c r="A9" s="277"/>
      <c r="B9" s="284"/>
      <c r="C9" s="285"/>
      <c r="D9" s="285"/>
      <c r="E9" s="285"/>
      <c r="F9" s="285"/>
      <c r="G9" s="285"/>
      <c r="H9" s="285"/>
      <c r="I9" s="285"/>
      <c r="J9" s="285"/>
      <c r="K9" s="286"/>
    </row>
    <row r="10" spans="1:12" x14ac:dyDescent="0.25">
      <c r="A10" s="265"/>
      <c r="B10" s="265"/>
      <c r="C10" s="265"/>
      <c r="D10" s="265"/>
      <c r="E10" s="265"/>
      <c r="F10" s="265"/>
      <c r="G10" s="265"/>
      <c r="H10" s="265"/>
      <c r="I10" s="265"/>
      <c r="J10" s="265"/>
      <c r="K10" s="265"/>
    </row>
    <row r="11" spans="1:12" ht="27" customHeight="1" thickBot="1" x14ac:dyDescent="0.3">
      <c r="B11" s="287" t="s">
        <v>49</v>
      </c>
      <c r="C11" s="287"/>
      <c r="D11" s="287"/>
      <c r="E11" s="287"/>
      <c r="F11" s="287"/>
      <c r="G11" s="12"/>
      <c r="H11" s="17" t="s">
        <v>48</v>
      </c>
      <c r="I11" s="12"/>
      <c r="J11" s="17" t="s">
        <v>89</v>
      </c>
      <c r="K11" s="17" t="s">
        <v>47</v>
      </c>
    </row>
    <row r="12" spans="1:12" ht="20.100000000000001" customHeight="1" x14ac:dyDescent="0.25">
      <c r="A12" s="276" t="s">
        <v>58</v>
      </c>
      <c r="B12" s="288" t="s">
        <v>152</v>
      </c>
      <c r="C12" s="289"/>
      <c r="D12" s="289"/>
      <c r="E12" s="289"/>
      <c r="F12" s="290"/>
      <c r="G12" s="18"/>
      <c r="H12" s="218" t="s">
        <v>142</v>
      </c>
      <c r="I12" s="177"/>
      <c r="J12" s="178">
        <v>3</v>
      </c>
      <c r="K12" s="220">
        <v>40706.61</v>
      </c>
    </row>
    <row r="13" spans="1:12" ht="20.100000000000001" customHeight="1" x14ac:dyDescent="0.25">
      <c r="A13" s="277"/>
      <c r="B13" s="291"/>
      <c r="C13" s="292"/>
      <c r="D13" s="292"/>
      <c r="E13" s="292"/>
      <c r="F13" s="293"/>
      <c r="G13" s="18"/>
      <c r="H13" s="176"/>
      <c r="I13" s="177"/>
      <c r="J13" s="178"/>
      <c r="K13" s="179"/>
    </row>
    <row r="14" spans="1:12" ht="20.25" customHeight="1" x14ac:dyDescent="0.25">
      <c r="A14" s="12"/>
      <c r="B14" s="294" t="s">
        <v>83</v>
      </c>
      <c r="C14" s="294"/>
      <c r="D14" s="294"/>
      <c r="E14" s="294"/>
      <c r="F14" s="294"/>
      <c r="G14" s="294"/>
      <c r="H14" s="294"/>
      <c r="I14" s="294"/>
      <c r="J14" s="294"/>
      <c r="K14" s="199">
        <f>SUM(K12:K13)</f>
        <v>40706.61</v>
      </c>
    </row>
    <row r="15" spans="1:12" ht="15.75" customHeight="1" x14ac:dyDescent="0.25">
      <c r="A15" s="12"/>
      <c r="B15" s="12"/>
      <c r="C15" s="12"/>
      <c r="D15" s="12"/>
      <c r="E15" s="12"/>
      <c r="F15" s="12"/>
      <c r="G15" s="12"/>
      <c r="H15" s="12"/>
      <c r="I15" s="12"/>
      <c r="J15" s="12"/>
      <c r="K15" s="12"/>
    </row>
    <row r="16" spans="1:12" ht="20.100000000000001" customHeight="1" x14ac:dyDescent="0.25">
      <c r="A16" s="60" t="s">
        <v>59</v>
      </c>
      <c r="B16" s="295" t="s">
        <v>116</v>
      </c>
      <c r="C16" s="296"/>
      <c r="D16" s="296"/>
      <c r="E16" s="296"/>
      <c r="F16" s="296"/>
      <c r="G16" s="296"/>
      <c r="H16" s="296"/>
      <c r="I16" s="296"/>
      <c r="J16" s="297"/>
      <c r="K16" s="301" t="s">
        <v>136</v>
      </c>
    </row>
    <row r="17" spans="1:11" ht="17.25" customHeight="1" x14ac:dyDescent="0.25">
      <c r="A17" s="16"/>
      <c r="B17" s="298"/>
      <c r="C17" s="299"/>
      <c r="D17" s="299"/>
      <c r="E17" s="299"/>
      <c r="F17" s="299"/>
      <c r="G17" s="299"/>
      <c r="H17" s="299"/>
      <c r="I17" s="299"/>
      <c r="J17" s="300"/>
      <c r="K17" s="302"/>
    </row>
    <row r="18" spans="1:11" ht="12.75" customHeight="1" x14ac:dyDescent="0.25">
      <c r="A18" s="265"/>
      <c r="B18" s="265"/>
      <c r="C18" s="265"/>
      <c r="D18" s="265"/>
      <c r="E18" s="265"/>
      <c r="F18" s="265"/>
      <c r="G18" s="265"/>
      <c r="H18" s="265"/>
      <c r="I18" s="265"/>
      <c r="J18" s="265"/>
      <c r="K18" s="265"/>
    </row>
    <row r="19" spans="1:11" ht="27" customHeight="1" x14ac:dyDescent="0.25">
      <c r="B19" s="287" t="s">
        <v>50</v>
      </c>
      <c r="C19" s="287"/>
      <c r="D19" s="287"/>
      <c r="E19" s="287"/>
      <c r="F19" s="287"/>
      <c r="G19" s="287"/>
      <c r="H19" s="287"/>
      <c r="I19" s="287"/>
      <c r="J19" s="287"/>
      <c r="K19" s="17" t="s">
        <v>47</v>
      </c>
    </row>
    <row r="20" spans="1:11" ht="19.5" customHeight="1" x14ac:dyDescent="0.25">
      <c r="A20" s="276" t="s">
        <v>60</v>
      </c>
      <c r="B20" s="288" t="s">
        <v>149</v>
      </c>
      <c r="C20" s="289"/>
      <c r="D20" s="289"/>
      <c r="E20" s="289"/>
      <c r="F20" s="289"/>
      <c r="G20" s="289"/>
      <c r="H20" s="289"/>
      <c r="I20" s="289"/>
      <c r="J20" s="290"/>
      <c r="K20" s="221" t="s">
        <v>150</v>
      </c>
    </row>
    <row r="21" spans="1:11" ht="20.100000000000001" customHeight="1" x14ac:dyDescent="0.25">
      <c r="A21" s="277"/>
      <c r="B21" s="288" t="s">
        <v>149</v>
      </c>
      <c r="C21" s="289"/>
      <c r="D21" s="289"/>
      <c r="E21" s="289"/>
      <c r="F21" s="289"/>
      <c r="G21" s="289"/>
      <c r="H21" s="289"/>
      <c r="I21" s="289"/>
      <c r="J21" s="290"/>
      <c r="K21" s="221" t="s">
        <v>150</v>
      </c>
    </row>
    <row r="22" spans="1:11" ht="20.100000000000001" customHeight="1" x14ac:dyDescent="0.25">
      <c r="A22" s="277"/>
      <c r="B22" s="288" t="s">
        <v>149</v>
      </c>
      <c r="C22" s="289"/>
      <c r="D22" s="289"/>
      <c r="E22" s="289"/>
      <c r="F22" s="289"/>
      <c r="G22" s="289"/>
      <c r="H22" s="289"/>
      <c r="I22" s="289"/>
      <c r="J22" s="290"/>
      <c r="K22" s="221" t="s">
        <v>150</v>
      </c>
    </row>
    <row r="23" spans="1:11" ht="20.100000000000001" customHeight="1" x14ac:dyDescent="0.25">
      <c r="A23" s="277"/>
      <c r="B23" s="288" t="s">
        <v>149</v>
      </c>
      <c r="C23" s="289"/>
      <c r="D23" s="289"/>
      <c r="E23" s="289"/>
      <c r="F23" s="289"/>
      <c r="G23" s="289"/>
      <c r="H23" s="289"/>
      <c r="I23" s="289"/>
      <c r="J23" s="290"/>
      <c r="K23" s="221" t="s">
        <v>150</v>
      </c>
    </row>
    <row r="24" spans="1:11" ht="20.100000000000001" customHeight="1" x14ac:dyDescent="0.25">
      <c r="A24" s="277"/>
      <c r="B24" s="288" t="s">
        <v>149</v>
      </c>
      <c r="C24" s="289"/>
      <c r="D24" s="289"/>
      <c r="E24" s="289"/>
      <c r="F24" s="289"/>
      <c r="G24" s="289"/>
      <c r="H24" s="289"/>
      <c r="I24" s="289"/>
      <c r="J24" s="290"/>
      <c r="K24" s="221" t="s">
        <v>150</v>
      </c>
    </row>
    <row r="25" spans="1:11" x14ac:dyDescent="0.25">
      <c r="A25" s="265"/>
      <c r="B25" s="265"/>
      <c r="C25" s="265"/>
      <c r="D25" s="265"/>
      <c r="E25" s="265"/>
      <c r="F25" s="265"/>
      <c r="G25" s="265"/>
      <c r="H25" s="265"/>
      <c r="I25" s="265"/>
      <c r="J25" s="265"/>
      <c r="K25" s="265"/>
    </row>
    <row r="26" spans="1:11" ht="20.100000000000001" customHeight="1" x14ac:dyDescent="0.25">
      <c r="A26" s="60" t="s">
        <v>61</v>
      </c>
      <c r="B26" s="295" t="s">
        <v>117</v>
      </c>
      <c r="C26" s="296"/>
      <c r="D26" s="296"/>
      <c r="E26" s="296"/>
      <c r="F26" s="296"/>
      <c r="G26" s="296"/>
      <c r="H26" s="296"/>
      <c r="I26" s="296"/>
      <c r="J26" s="297"/>
      <c r="K26" s="301" t="s">
        <v>136</v>
      </c>
    </row>
    <row r="27" spans="1:11" ht="17.25" customHeight="1" x14ac:dyDescent="0.25">
      <c r="A27" s="16"/>
      <c r="B27" s="298"/>
      <c r="C27" s="299"/>
      <c r="D27" s="299"/>
      <c r="E27" s="299"/>
      <c r="F27" s="299"/>
      <c r="G27" s="299"/>
      <c r="H27" s="299"/>
      <c r="I27" s="299"/>
      <c r="J27" s="300"/>
      <c r="K27" s="302"/>
    </row>
    <row r="28" spans="1:11" ht="12.75" customHeight="1" x14ac:dyDescent="0.25">
      <c r="A28" s="265"/>
      <c r="B28" s="265"/>
      <c r="C28" s="265"/>
      <c r="D28" s="265"/>
      <c r="E28" s="265"/>
      <c r="F28" s="265"/>
      <c r="G28" s="265"/>
      <c r="H28" s="265"/>
      <c r="I28" s="265"/>
      <c r="J28" s="265"/>
      <c r="K28" s="265"/>
    </row>
    <row r="29" spans="1:11" ht="27" customHeight="1" x14ac:dyDescent="0.25">
      <c r="A29" s="275"/>
      <c r="B29" s="275"/>
      <c r="C29" s="275"/>
      <c r="D29" s="275"/>
      <c r="E29" s="275"/>
      <c r="F29" s="275"/>
      <c r="G29" s="275"/>
      <c r="H29" s="275"/>
      <c r="I29" s="12"/>
      <c r="J29" s="17" t="s">
        <v>82</v>
      </c>
      <c r="K29" s="17" t="s">
        <v>47</v>
      </c>
    </row>
    <row r="30" spans="1:11" ht="20.100000000000001" customHeight="1" x14ac:dyDescent="0.25">
      <c r="A30" s="276" t="s">
        <v>62</v>
      </c>
      <c r="B30" s="288" t="s">
        <v>148</v>
      </c>
      <c r="C30" s="289"/>
      <c r="D30" s="289"/>
      <c r="E30" s="289"/>
      <c r="F30" s="289"/>
      <c r="G30" s="289"/>
      <c r="H30" s="290"/>
      <c r="I30" s="18"/>
      <c r="J30" s="222" t="s">
        <v>149</v>
      </c>
      <c r="K30" s="221" t="s">
        <v>150</v>
      </c>
    </row>
    <row r="31" spans="1:11" ht="20.100000000000001" customHeight="1" x14ac:dyDescent="0.25">
      <c r="A31" s="277"/>
      <c r="B31" s="288" t="s">
        <v>148</v>
      </c>
      <c r="C31" s="289"/>
      <c r="D31" s="289"/>
      <c r="E31" s="289"/>
      <c r="F31" s="289"/>
      <c r="G31" s="289"/>
      <c r="H31" s="290"/>
      <c r="I31" s="18"/>
      <c r="J31" s="222" t="s">
        <v>149</v>
      </c>
      <c r="K31" s="221" t="s">
        <v>150</v>
      </c>
    </row>
    <row r="32" spans="1:11" ht="20.100000000000001" customHeight="1" x14ac:dyDescent="0.25">
      <c r="A32" s="277"/>
      <c r="B32" s="288" t="s">
        <v>148</v>
      </c>
      <c r="C32" s="289"/>
      <c r="D32" s="289"/>
      <c r="E32" s="289"/>
      <c r="F32" s="289"/>
      <c r="G32" s="289"/>
      <c r="H32" s="290"/>
      <c r="I32" s="18"/>
      <c r="J32" s="222" t="s">
        <v>149</v>
      </c>
      <c r="K32" s="221" t="s">
        <v>150</v>
      </c>
    </row>
    <row r="33" spans="1:11" ht="20.100000000000001" customHeight="1" x14ac:dyDescent="0.25">
      <c r="A33" s="277"/>
      <c r="B33" s="288" t="s">
        <v>148</v>
      </c>
      <c r="C33" s="289"/>
      <c r="D33" s="289"/>
      <c r="E33" s="289"/>
      <c r="F33" s="289"/>
      <c r="G33" s="289"/>
      <c r="H33" s="290"/>
      <c r="I33" s="18"/>
      <c r="J33" s="222" t="s">
        <v>149</v>
      </c>
      <c r="K33" s="221" t="s">
        <v>150</v>
      </c>
    </row>
    <row r="34" spans="1:11" ht="20.100000000000001" customHeight="1" x14ac:dyDescent="0.25">
      <c r="A34" s="277"/>
      <c r="B34" s="288" t="s">
        <v>148</v>
      </c>
      <c r="C34" s="289"/>
      <c r="D34" s="289"/>
      <c r="E34" s="289"/>
      <c r="F34" s="289"/>
      <c r="G34" s="289"/>
      <c r="H34" s="290"/>
      <c r="I34" s="18"/>
      <c r="J34" s="222" t="s">
        <v>149</v>
      </c>
      <c r="K34" s="221" t="s">
        <v>150</v>
      </c>
    </row>
    <row r="35" spans="1:11" x14ac:dyDescent="0.25">
      <c r="A35" s="265"/>
      <c r="B35" s="265"/>
      <c r="C35" s="265"/>
      <c r="D35" s="265"/>
      <c r="E35" s="265"/>
      <c r="F35" s="265"/>
      <c r="G35" s="265"/>
      <c r="H35" s="265"/>
      <c r="I35" s="265"/>
      <c r="J35" s="265"/>
      <c r="K35" s="265"/>
    </row>
    <row r="36" spans="1:11" ht="36" x14ac:dyDescent="0.25">
      <c r="B36" s="317" t="s">
        <v>51</v>
      </c>
      <c r="C36" s="317"/>
      <c r="D36" s="317"/>
      <c r="E36" s="12"/>
      <c r="F36" s="317" t="s">
        <v>57</v>
      </c>
      <c r="G36" s="317"/>
      <c r="H36" s="317"/>
      <c r="I36" s="12"/>
      <c r="J36" s="17" t="s">
        <v>52</v>
      </c>
      <c r="K36" s="17" t="s">
        <v>53</v>
      </c>
    </row>
    <row r="37" spans="1:11" ht="20.100000000000001" customHeight="1" x14ac:dyDescent="0.25">
      <c r="A37" s="276" t="s">
        <v>63</v>
      </c>
      <c r="B37" s="288" t="s">
        <v>149</v>
      </c>
      <c r="C37" s="289"/>
      <c r="D37" s="290"/>
      <c r="E37" s="88"/>
      <c r="F37" s="314" t="s">
        <v>149</v>
      </c>
      <c r="G37" s="315"/>
      <c r="H37" s="316"/>
      <c r="I37" s="18"/>
      <c r="J37" s="221" t="s">
        <v>150</v>
      </c>
      <c r="K37" s="221" t="s">
        <v>150</v>
      </c>
    </row>
    <row r="38" spans="1:11" ht="20.100000000000001" customHeight="1" x14ac:dyDescent="0.25">
      <c r="A38" s="277"/>
      <c r="B38" s="288" t="s">
        <v>149</v>
      </c>
      <c r="C38" s="289"/>
      <c r="D38" s="290"/>
      <c r="E38" s="88"/>
      <c r="F38" s="314" t="s">
        <v>149</v>
      </c>
      <c r="G38" s="315"/>
      <c r="H38" s="316"/>
      <c r="I38" s="18"/>
      <c r="J38" s="221" t="s">
        <v>150</v>
      </c>
      <c r="K38" s="221" t="s">
        <v>150</v>
      </c>
    </row>
    <row r="39" spans="1:11" ht="20.100000000000001" customHeight="1" x14ac:dyDescent="0.25">
      <c r="A39" s="277"/>
      <c r="B39" s="288" t="s">
        <v>149</v>
      </c>
      <c r="C39" s="289"/>
      <c r="D39" s="290"/>
      <c r="E39" s="88"/>
      <c r="F39" s="314" t="s">
        <v>149</v>
      </c>
      <c r="G39" s="315"/>
      <c r="H39" s="316"/>
      <c r="I39" s="18"/>
      <c r="J39" s="221" t="s">
        <v>150</v>
      </c>
      <c r="K39" s="221" t="s">
        <v>150</v>
      </c>
    </row>
    <row r="40" spans="1:11" ht="20.100000000000001" customHeight="1" x14ac:dyDescent="0.25">
      <c r="A40" s="277"/>
      <c r="B40" s="288" t="s">
        <v>149</v>
      </c>
      <c r="C40" s="289"/>
      <c r="D40" s="290"/>
      <c r="E40" s="88"/>
      <c r="F40" s="314" t="s">
        <v>149</v>
      </c>
      <c r="G40" s="315"/>
      <c r="H40" s="316"/>
      <c r="I40" s="18"/>
      <c r="J40" s="221" t="s">
        <v>150</v>
      </c>
      <c r="K40" s="221" t="s">
        <v>150</v>
      </c>
    </row>
    <row r="41" spans="1:11" ht="20.100000000000001" customHeight="1" x14ac:dyDescent="0.25">
      <c r="A41" s="277"/>
      <c r="B41" s="288" t="s">
        <v>149</v>
      </c>
      <c r="C41" s="289"/>
      <c r="D41" s="290"/>
      <c r="E41" s="88"/>
      <c r="F41" s="314" t="s">
        <v>149</v>
      </c>
      <c r="G41" s="315"/>
      <c r="H41" s="316"/>
      <c r="I41" s="18"/>
      <c r="J41" s="221" t="s">
        <v>150</v>
      </c>
      <c r="K41" s="221" t="s">
        <v>150</v>
      </c>
    </row>
    <row r="42" spans="1:11" x14ac:dyDescent="0.25">
      <c r="A42" s="275"/>
      <c r="B42" s="313"/>
      <c r="C42" s="313"/>
      <c r="D42" s="313"/>
      <c r="E42" s="313"/>
      <c r="F42" s="313"/>
      <c r="G42" s="313"/>
      <c r="H42" s="313"/>
      <c r="I42" s="313"/>
      <c r="J42" s="313"/>
      <c r="K42" s="313"/>
    </row>
    <row r="43" spans="1:11" ht="19.5" customHeight="1" x14ac:dyDescent="0.25">
      <c r="A43" s="303" t="s">
        <v>64</v>
      </c>
      <c r="B43" s="304" t="s">
        <v>148</v>
      </c>
      <c r="C43" s="305"/>
      <c r="D43" s="305"/>
      <c r="E43" s="305"/>
      <c r="F43" s="305"/>
      <c r="G43" s="305"/>
      <c r="H43" s="305"/>
      <c r="I43" s="305"/>
      <c r="J43" s="305"/>
      <c r="K43" s="306"/>
    </row>
    <row r="44" spans="1:11" ht="19.5" customHeight="1" x14ac:dyDescent="0.25">
      <c r="A44" s="303"/>
      <c r="B44" s="307"/>
      <c r="C44" s="308"/>
      <c r="D44" s="308"/>
      <c r="E44" s="308"/>
      <c r="F44" s="308"/>
      <c r="G44" s="308"/>
      <c r="H44" s="308"/>
      <c r="I44" s="308"/>
      <c r="J44" s="308"/>
      <c r="K44" s="309"/>
    </row>
    <row r="45" spans="1:11" ht="19.5" customHeight="1" x14ac:dyDescent="0.25">
      <c r="A45" s="303"/>
      <c r="B45" s="307"/>
      <c r="C45" s="308"/>
      <c r="D45" s="308"/>
      <c r="E45" s="308"/>
      <c r="F45" s="308"/>
      <c r="G45" s="308"/>
      <c r="H45" s="308"/>
      <c r="I45" s="308"/>
      <c r="J45" s="308"/>
      <c r="K45" s="309"/>
    </row>
    <row r="46" spans="1:11" ht="19.5" customHeight="1" x14ac:dyDescent="0.25">
      <c r="A46" s="303"/>
      <c r="B46" s="307"/>
      <c r="C46" s="308"/>
      <c r="D46" s="308"/>
      <c r="E46" s="308"/>
      <c r="F46" s="308"/>
      <c r="G46" s="308"/>
      <c r="H46" s="308"/>
      <c r="I46" s="308"/>
      <c r="J46" s="308"/>
      <c r="K46" s="309"/>
    </row>
    <row r="47" spans="1:11" ht="10.5" customHeight="1" x14ac:dyDescent="0.25">
      <c r="A47" s="303"/>
      <c r="B47" s="307"/>
      <c r="C47" s="308"/>
      <c r="D47" s="308"/>
      <c r="E47" s="308"/>
      <c r="F47" s="308"/>
      <c r="G47" s="308"/>
      <c r="H47" s="308"/>
      <c r="I47" s="308"/>
      <c r="J47" s="308"/>
      <c r="K47" s="309"/>
    </row>
    <row r="48" spans="1:11" ht="11.25" customHeight="1" x14ac:dyDescent="0.25">
      <c r="A48" s="303"/>
      <c r="B48" s="307"/>
      <c r="C48" s="308"/>
      <c r="D48" s="308"/>
      <c r="E48" s="308"/>
      <c r="F48" s="308"/>
      <c r="G48" s="308"/>
      <c r="H48" s="308"/>
      <c r="I48" s="308"/>
      <c r="J48" s="308"/>
      <c r="K48" s="309"/>
    </row>
    <row r="49" spans="1:11" ht="12.75" customHeight="1" x14ac:dyDescent="0.25">
      <c r="A49" s="303"/>
      <c r="B49" s="307"/>
      <c r="C49" s="308"/>
      <c r="D49" s="308"/>
      <c r="E49" s="308"/>
      <c r="F49" s="308"/>
      <c r="G49" s="308"/>
      <c r="H49" s="308"/>
      <c r="I49" s="308"/>
      <c r="J49" s="308"/>
      <c r="K49" s="309"/>
    </row>
    <row r="50" spans="1:11" ht="5.25" customHeight="1" x14ac:dyDescent="0.25">
      <c r="A50" s="303"/>
      <c r="B50" s="307"/>
      <c r="C50" s="308"/>
      <c r="D50" s="308"/>
      <c r="E50" s="308"/>
      <c r="F50" s="308"/>
      <c r="G50" s="308"/>
      <c r="H50" s="308"/>
      <c r="I50" s="308"/>
      <c r="J50" s="308"/>
      <c r="K50" s="309"/>
    </row>
    <row r="51" spans="1:11" ht="4.5" customHeight="1" x14ac:dyDescent="0.25">
      <c r="A51" s="303"/>
      <c r="B51" s="307"/>
      <c r="C51" s="308"/>
      <c r="D51" s="308"/>
      <c r="E51" s="308"/>
      <c r="F51" s="308"/>
      <c r="G51" s="308"/>
      <c r="H51" s="308"/>
      <c r="I51" s="308"/>
      <c r="J51" s="308"/>
      <c r="K51" s="309"/>
    </row>
    <row r="52" spans="1:11" ht="4.5" customHeight="1" x14ac:dyDescent="0.25">
      <c r="A52" s="303"/>
      <c r="B52" s="310"/>
      <c r="C52" s="311"/>
      <c r="D52" s="311"/>
      <c r="E52" s="311"/>
      <c r="F52" s="311"/>
      <c r="G52" s="311"/>
      <c r="H52" s="311"/>
      <c r="I52" s="311"/>
      <c r="J52" s="311"/>
      <c r="K52" s="312"/>
    </row>
    <row r="53" spans="1:11" x14ac:dyDescent="0.25">
      <c r="B53" s="52"/>
    </row>
  </sheetData>
  <mergeCells count="51">
    <mergeCell ref="B36:D36"/>
    <mergeCell ref="F36:H36"/>
    <mergeCell ref="A35:K35"/>
    <mergeCell ref="A29:H29"/>
    <mergeCell ref="A28:K28"/>
    <mergeCell ref="A30:A34"/>
    <mergeCell ref="B31:H31"/>
    <mergeCell ref="B30:H30"/>
    <mergeCell ref="B32:H32"/>
    <mergeCell ref="B33:H33"/>
    <mergeCell ref="B34:H34"/>
    <mergeCell ref="A43:A52"/>
    <mergeCell ref="B43:K52"/>
    <mergeCell ref="A42:K42"/>
    <mergeCell ref="A37:A41"/>
    <mergeCell ref="B37:D37"/>
    <mergeCell ref="B38:D38"/>
    <mergeCell ref="B39:D39"/>
    <mergeCell ref="B40:D40"/>
    <mergeCell ref="B41:D41"/>
    <mergeCell ref="F38:H38"/>
    <mergeCell ref="F39:H39"/>
    <mergeCell ref="F40:H40"/>
    <mergeCell ref="F37:H37"/>
    <mergeCell ref="F41:H41"/>
    <mergeCell ref="B16:J17"/>
    <mergeCell ref="K26:K27"/>
    <mergeCell ref="A25:K25"/>
    <mergeCell ref="B20:J20"/>
    <mergeCell ref="B21:J21"/>
    <mergeCell ref="B22:J22"/>
    <mergeCell ref="B23:J23"/>
    <mergeCell ref="B24:J24"/>
    <mergeCell ref="B26:J27"/>
    <mergeCell ref="A20:A24"/>
    <mergeCell ref="K16:K17"/>
    <mergeCell ref="A18:K18"/>
    <mergeCell ref="B19:J19"/>
    <mergeCell ref="B11:F11"/>
    <mergeCell ref="A12:A13"/>
    <mergeCell ref="B12:F12"/>
    <mergeCell ref="B13:F13"/>
    <mergeCell ref="B14:J14"/>
    <mergeCell ref="K1:L1"/>
    <mergeCell ref="G3:J3"/>
    <mergeCell ref="A10:K10"/>
    <mergeCell ref="B1:J1"/>
    <mergeCell ref="A4:K4"/>
    <mergeCell ref="A5:A9"/>
    <mergeCell ref="A2:K2"/>
    <mergeCell ref="B5:K9"/>
  </mergeCells>
  <phoneticPr fontId="14" type="noConversion"/>
  <pageMargins left="0.35433070866141736" right="0.31496062992125984" top="0.47244094488188981" bottom="0.4" header="0.47244094488188981" footer="0.2"/>
  <pageSetup paperSize="9" scale="71" fitToHeight="3" orientation="portrait" r:id="rId1"/>
  <headerFooter alignWithMargins="0">
    <oddHeader>&amp;LAPPENDIX 2</oddHeader>
    <oddFooter>&amp;L&amp;F / &amp;A&amp;C&amp;P&amp;RDecember 2007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87"/>
  <sheetViews>
    <sheetView topLeftCell="A30" zoomScale="80" workbookViewId="0">
      <selection activeCell="E42" sqref="E42"/>
    </sheetView>
  </sheetViews>
  <sheetFormatPr defaultColWidth="9.109375" defaultRowHeight="13.2" x14ac:dyDescent="0.25"/>
  <cols>
    <col min="1" max="1" width="49" style="1" customWidth="1"/>
    <col min="2" max="2" width="1.5546875" style="1" customWidth="1"/>
    <col min="3" max="3" width="15.44140625" style="30" customWidth="1"/>
    <col min="4" max="4" width="1.6640625" style="1" customWidth="1"/>
    <col min="5" max="5" width="15.44140625" style="1" customWidth="1"/>
    <col min="6" max="6" width="1.5546875" style="1" customWidth="1"/>
    <col min="7" max="7" width="15.44140625" style="1" customWidth="1"/>
    <col min="8" max="8" width="1.44140625" style="1" customWidth="1"/>
    <col min="9" max="9" width="15.44140625" style="1" customWidth="1"/>
    <col min="10" max="10" width="1.5546875" style="1" customWidth="1"/>
    <col min="11" max="11" width="14.6640625" style="1" customWidth="1"/>
    <col min="12" max="12" width="1.6640625" style="1" customWidth="1"/>
    <col min="13" max="13" width="14.6640625" style="1" customWidth="1"/>
    <col min="14" max="16384" width="9.109375" style="1"/>
  </cols>
  <sheetData>
    <row r="1" spans="1:14" ht="27.75" customHeight="1" x14ac:dyDescent="0.4">
      <c r="C1" s="268" t="str">
        <f>'R&amp;P Accounts'!B2</f>
        <v>The India Rural Evangelical Fellowship (UK)</v>
      </c>
      <c r="D1" s="268"/>
      <c r="E1" s="268"/>
      <c r="F1" s="268"/>
      <c r="G1" s="268"/>
      <c r="H1" s="268"/>
      <c r="I1" s="268"/>
      <c r="J1" s="268"/>
      <c r="K1" s="268"/>
      <c r="M1" s="273" t="str">
        <f>'R&amp;P Accounts'!L2</f>
        <v>SC33100</v>
      </c>
      <c r="N1" s="273"/>
    </row>
    <row r="2" spans="1:14" ht="10.5" customHeight="1" x14ac:dyDescent="0.25">
      <c r="A2" s="101"/>
      <c r="B2" s="101"/>
      <c r="C2" s="101"/>
      <c r="D2" s="101"/>
      <c r="E2" s="101"/>
      <c r="F2" s="101"/>
      <c r="G2" s="101"/>
      <c r="H2" s="101"/>
      <c r="I2" s="101"/>
      <c r="J2" s="101"/>
      <c r="K2" s="101"/>
      <c r="L2" s="101"/>
    </row>
    <row r="3" spans="1:14" s="46" customFormat="1" ht="26.25" customHeight="1" x14ac:dyDescent="0.25">
      <c r="A3" s="42" t="s">
        <v>113</v>
      </c>
      <c r="B3" s="42"/>
      <c r="C3" s="43"/>
      <c r="D3" s="42"/>
      <c r="E3" s="42"/>
      <c r="F3" s="42"/>
      <c r="G3" s="42"/>
      <c r="H3" s="100"/>
      <c r="I3" s="100"/>
      <c r="J3" s="100"/>
      <c r="K3" s="100"/>
      <c r="L3" s="79"/>
      <c r="M3" s="45"/>
    </row>
    <row r="4" spans="1:14" ht="15" customHeight="1" x14ac:dyDescent="0.25">
      <c r="A4" s="275"/>
      <c r="B4" s="275"/>
      <c r="C4" s="275"/>
      <c r="D4" s="275"/>
      <c r="E4" s="275"/>
      <c r="F4" s="275"/>
      <c r="G4" s="275"/>
      <c r="H4" s="275"/>
      <c r="I4" s="275"/>
      <c r="J4" s="275"/>
      <c r="K4" s="275"/>
      <c r="L4" s="275"/>
    </row>
    <row r="5" spans="1:14" ht="20.100000000000001" customHeight="1" x14ac:dyDescent="0.25">
      <c r="A5" s="321" t="s">
        <v>130</v>
      </c>
      <c r="B5" s="321"/>
      <c r="C5" s="321"/>
      <c r="D5" s="321"/>
      <c r="E5" s="321"/>
      <c r="F5" s="321"/>
      <c r="G5" s="321"/>
      <c r="H5" s="321"/>
      <c r="I5" s="321"/>
      <c r="J5" s="321"/>
      <c r="K5" s="321"/>
      <c r="L5" s="321"/>
    </row>
    <row r="6" spans="1:14" ht="20.100000000000001" customHeight="1" x14ac:dyDescent="0.25">
      <c r="A6" s="60"/>
      <c r="B6" s="60"/>
      <c r="C6" s="60"/>
      <c r="D6" s="60"/>
      <c r="E6" s="60"/>
      <c r="F6" s="60"/>
      <c r="G6" s="60"/>
      <c r="H6" s="60"/>
      <c r="I6" s="60"/>
      <c r="J6" s="60"/>
      <c r="K6" s="60"/>
      <c r="L6" s="60"/>
    </row>
    <row r="7" spans="1:14" ht="20.100000000000001" customHeight="1" x14ac:dyDescent="0.25">
      <c r="A7" s="60" t="s">
        <v>121</v>
      </c>
      <c r="B7" s="60"/>
      <c r="C7" s="60"/>
      <c r="D7" s="60"/>
      <c r="E7" s="60"/>
      <c r="F7" s="60"/>
      <c r="G7" s="60"/>
      <c r="H7" s="60"/>
      <c r="I7" s="60"/>
      <c r="J7" s="60"/>
      <c r="K7" s="60"/>
      <c r="L7" s="60"/>
      <c r="M7" s="60"/>
    </row>
    <row r="8" spans="1:14" ht="40.5" customHeight="1" x14ac:dyDescent="0.25">
      <c r="C8" s="72" t="s">
        <v>2</v>
      </c>
      <c r="D8" s="15"/>
      <c r="E8" s="72" t="s">
        <v>3</v>
      </c>
      <c r="F8" s="80"/>
      <c r="G8" s="72" t="s">
        <v>79</v>
      </c>
      <c r="H8" s="80"/>
      <c r="I8" s="72" t="s">
        <v>81</v>
      </c>
      <c r="J8" s="80"/>
      <c r="K8" s="72" t="s">
        <v>75</v>
      </c>
      <c r="L8" s="80"/>
      <c r="M8" s="72" t="s">
        <v>76</v>
      </c>
    </row>
    <row r="9" spans="1:14" ht="20.100000000000001" customHeight="1" x14ac:dyDescent="0.25">
      <c r="A9" s="69"/>
      <c r="B9" s="69"/>
      <c r="C9" s="17" t="s">
        <v>4</v>
      </c>
      <c r="E9" s="17" t="s">
        <v>4</v>
      </c>
      <c r="F9" s="12"/>
      <c r="G9" s="17" t="s">
        <v>4</v>
      </c>
      <c r="H9" s="12"/>
      <c r="I9" s="17" t="s">
        <v>4</v>
      </c>
      <c r="J9" s="12"/>
      <c r="K9" s="17" t="s">
        <v>4</v>
      </c>
      <c r="L9" s="12"/>
      <c r="M9" s="17" t="s">
        <v>4</v>
      </c>
    </row>
    <row r="10" spans="1:14" ht="16.5" customHeight="1" x14ac:dyDescent="0.25">
      <c r="A10" s="95" t="s">
        <v>146</v>
      </c>
      <c r="B10" s="18"/>
      <c r="C10" s="115">
        <v>6675.33</v>
      </c>
      <c r="D10" s="116"/>
      <c r="E10" s="115">
        <v>27602.73</v>
      </c>
      <c r="F10" s="116"/>
      <c r="G10" s="115">
        <v>0</v>
      </c>
      <c r="H10" s="119"/>
      <c r="I10" s="115">
        <v>0</v>
      </c>
      <c r="J10" s="119"/>
      <c r="K10" s="115">
        <f>SUM(C10:I10)</f>
        <v>34278.06</v>
      </c>
      <c r="L10" s="116"/>
      <c r="M10" s="120">
        <v>48890.210000000006</v>
      </c>
    </row>
    <row r="11" spans="1:14" ht="16.5" customHeight="1" x14ac:dyDescent="0.25">
      <c r="A11" s="95" t="s">
        <v>145</v>
      </c>
      <c r="B11" s="18"/>
      <c r="C11" s="115">
        <v>3118.75</v>
      </c>
      <c r="D11" s="116"/>
      <c r="E11" s="115">
        <v>0</v>
      </c>
      <c r="F11" s="116"/>
      <c r="G11" s="115">
        <v>0</v>
      </c>
      <c r="H11" s="119"/>
      <c r="I11" s="115">
        <v>0</v>
      </c>
      <c r="J11" s="119"/>
      <c r="K11" s="115">
        <f>SUM(C11:I11)</f>
        <v>3118.75</v>
      </c>
      <c r="L11" s="116"/>
      <c r="M11" s="120">
        <v>1040.76</v>
      </c>
    </row>
    <row r="12" spans="1:14" ht="16.5" customHeight="1" x14ac:dyDescent="0.25">
      <c r="A12" s="96"/>
      <c r="B12" s="90"/>
      <c r="C12" s="117"/>
      <c r="D12" s="116"/>
      <c r="E12" s="115"/>
      <c r="F12" s="116"/>
      <c r="G12" s="115"/>
      <c r="H12" s="116"/>
      <c r="I12" s="115"/>
      <c r="J12" s="116"/>
      <c r="K12" s="115">
        <f>SUM(C12:I12)</f>
        <v>0</v>
      </c>
      <c r="L12" s="200"/>
      <c r="M12" s="120">
        <v>0</v>
      </c>
    </row>
    <row r="13" spans="1:14" ht="20.25" customHeight="1" thickBot="1" x14ac:dyDescent="0.3">
      <c r="A13" s="92" t="s">
        <v>83</v>
      </c>
      <c r="B13" s="92"/>
      <c r="C13" s="118">
        <f>SUM(C10:C12)</f>
        <v>9794.08</v>
      </c>
      <c r="D13" s="116"/>
      <c r="E13" s="118">
        <f>SUM(E10:E12)</f>
        <v>27602.73</v>
      </c>
      <c r="F13" s="116"/>
      <c r="G13" s="118">
        <f>SUM(G10:G12)</f>
        <v>0</v>
      </c>
      <c r="H13" s="116"/>
      <c r="I13" s="118">
        <f>SUM(I10:I12)</f>
        <v>0</v>
      </c>
      <c r="J13" s="116"/>
      <c r="K13" s="118">
        <f>SUM(K10:K12)</f>
        <v>37396.81</v>
      </c>
      <c r="L13" s="200"/>
      <c r="M13" s="118">
        <v>49930.970000000008</v>
      </c>
    </row>
    <row r="14" spans="1:14" ht="13.5" customHeight="1" x14ac:dyDescent="0.25">
      <c r="A14" s="60"/>
      <c r="B14" s="60"/>
      <c r="C14" s="60"/>
      <c r="D14" s="60"/>
      <c r="E14" s="60"/>
      <c r="F14" s="60"/>
      <c r="G14" s="60"/>
      <c r="H14" s="60"/>
      <c r="I14" s="60"/>
      <c r="J14" s="60"/>
      <c r="K14" s="60"/>
      <c r="L14" s="60"/>
    </row>
    <row r="15" spans="1:14" ht="13.5" customHeight="1" x14ac:dyDescent="0.25">
      <c r="A15" s="60"/>
      <c r="B15" s="60"/>
      <c r="C15" s="60"/>
      <c r="D15" s="60"/>
      <c r="E15" s="60"/>
      <c r="F15" s="60"/>
      <c r="G15" s="60"/>
      <c r="H15" s="60"/>
      <c r="I15" s="60"/>
      <c r="J15" s="60"/>
      <c r="K15" s="60"/>
      <c r="L15" s="60"/>
    </row>
    <row r="16" spans="1:14" ht="20.100000000000001" customHeight="1" x14ac:dyDescent="0.25">
      <c r="A16" s="321" t="s">
        <v>122</v>
      </c>
      <c r="B16" s="321"/>
      <c r="C16" s="321"/>
      <c r="D16" s="321"/>
      <c r="E16" s="321"/>
      <c r="F16" s="321"/>
      <c r="G16" s="321"/>
      <c r="H16" s="321"/>
      <c r="I16" s="321"/>
      <c r="J16" s="321"/>
      <c r="K16" s="321"/>
      <c r="L16" s="321"/>
      <c r="M16" s="321"/>
    </row>
    <row r="17" spans="1:13" ht="25.5" customHeight="1" x14ac:dyDescent="0.25">
      <c r="C17" s="72" t="s">
        <v>2</v>
      </c>
      <c r="D17" s="15"/>
      <c r="E17" s="72" t="s">
        <v>3</v>
      </c>
      <c r="F17" s="80"/>
      <c r="G17" s="72"/>
      <c r="H17" s="80"/>
      <c r="I17" s="72"/>
      <c r="J17" s="80"/>
      <c r="K17" s="72" t="s">
        <v>75</v>
      </c>
      <c r="L17" s="80"/>
      <c r="M17" s="72" t="s">
        <v>76</v>
      </c>
    </row>
    <row r="18" spans="1:13" ht="20.100000000000001" customHeight="1" x14ac:dyDescent="0.25">
      <c r="A18" s="69"/>
      <c r="B18" s="69"/>
      <c r="C18" s="17" t="s">
        <v>4</v>
      </c>
      <c r="E18" s="17" t="s">
        <v>4</v>
      </c>
      <c r="F18" s="12"/>
      <c r="G18" s="17"/>
      <c r="H18" s="12"/>
      <c r="I18" s="17"/>
      <c r="J18" s="12"/>
      <c r="K18" s="17" t="s">
        <v>4</v>
      </c>
      <c r="L18" s="12"/>
      <c r="M18" s="17" t="s">
        <v>4</v>
      </c>
    </row>
    <row r="19" spans="1:13" ht="20.100000000000001" customHeight="1" x14ac:dyDescent="0.25">
      <c r="A19" s="95" t="s">
        <v>148</v>
      </c>
      <c r="B19" s="18"/>
      <c r="C19" s="115">
        <v>0</v>
      </c>
      <c r="D19" s="116"/>
      <c r="E19" s="115">
        <v>0</v>
      </c>
      <c r="F19" s="116"/>
      <c r="G19" s="116"/>
      <c r="H19" s="119"/>
      <c r="I19" s="116"/>
      <c r="J19" s="119"/>
      <c r="K19" s="115">
        <f>SUM(C19:I19)</f>
        <v>0</v>
      </c>
      <c r="L19" s="116"/>
      <c r="M19" s="120">
        <v>0</v>
      </c>
    </row>
    <row r="20" spans="1:13" ht="20.100000000000001" customHeight="1" x14ac:dyDescent="0.25">
      <c r="A20" s="95"/>
      <c r="B20" s="90"/>
      <c r="C20" s="115"/>
      <c r="D20" s="116"/>
      <c r="E20" s="115"/>
      <c r="F20" s="116"/>
      <c r="G20" s="116"/>
      <c r="H20" s="116"/>
      <c r="I20" s="116"/>
      <c r="J20" s="116"/>
      <c r="K20" s="115"/>
      <c r="L20" s="320"/>
      <c r="M20" s="120"/>
    </row>
    <row r="21" spans="1:13" ht="20.100000000000001" customHeight="1" thickBot="1" x14ac:dyDescent="0.3">
      <c r="A21" s="92" t="s">
        <v>83</v>
      </c>
      <c r="B21" s="92"/>
      <c r="C21" s="118">
        <f>SUM(C19:C20)</f>
        <v>0</v>
      </c>
      <c r="D21" s="116"/>
      <c r="E21" s="118">
        <f>SUM(E19:E20)</f>
        <v>0</v>
      </c>
      <c r="F21" s="116"/>
      <c r="G21" s="202"/>
      <c r="H21" s="202"/>
      <c r="I21" s="202"/>
      <c r="J21" s="116"/>
      <c r="K21" s="118">
        <f>SUM(K19:K20)</f>
        <v>0</v>
      </c>
      <c r="L21" s="320"/>
      <c r="M21" s="118">
        <f>SUM(M19:M20)</f>
        <v>0</v>
      </c>
    </row>
    <row r="22" spans="1:13" ht="12" customHeight="1" x14ac:dyDescent="0.25">
      <c r="A22" s="60"/>
      <c r="B22" s="60"/>
      <c r="C22" s="60"/>
      <c r="D22" s="60"/>
      <c r="E22" s="60"/>
      <c r="F22" s="60"/>
      <c r="G22" s="60"/>
      <c r="H22" s="60"/>
      <c r="I22" s="60"/>
      <c r="J22" s="60"/>
      <c r="K22" s="60"/>
      <c r="L22" s="60"/>
    </row>
    <row r="23" spans="1:13" ht="13.5" customHeight="1" x14ac:dyDescent="0.25">
      <c r="A23" s="60"/>
      <c r="B23" s="60"/>
      <c r="C23" s="201">
        <f>IF('R&amp;P Accounts'!B15-'Additional notes (1)  '!C21=0,0,"reference error")</f>
        <v>0</v>
      </c>
      <c r="D23" s="201"/>
      <c r="E23" s="201">
        <f>IF('R&amp;P Accounts'!D15-'Additional notes (1)  '!E21=0,0,"reference error")</f>
        <v>0</v>
      </c>
      <c r="F23" s="201">
        <f>IF('R&amp;P Accounts'!E15-'Additional notes (1)  '!F21=0,0,"reference error")</f>
        <v>0</v>
      </c>
      <c r="G23" s="201"/>
      <c r="H23" s="201"/>
      <c r="I23" s="201"/>
      <c r="J23" s="201">
        <f>IF('R&amp;P Accounts'!I15-'Additional notes (1)  '!J21=0,0,"reference error")</f>
        <v>0</v>
      </c>
      <c r="K23" s="201">
        <f>IF('R&amp;P Accounts'!J15-'Additional notes (1)  '!K21=0,0,"reference error")</f>
        <v>0</v>
      </c>
      <c r="L23" s="201">
        <f>IF('R&amp;P Accounts'!K15-'Additional notes (1)  '!L21=0,0,"reference error")</f>
        <v>0</v>
      </c>
      <c r="M23" s="201">
        <f>IF('R&amp;P Accounts'!L15-'Additional notes (1)  '!M21=0,0,"reference error")</f>
        <v>0</v>
      </c>
    </row>
    <row r="24" spans="1:13" ht="11.25" customHeight="1" x14ac:dyDescent="0.25">
      <c r="A24" s="60"/>
      <c r="B24" s="60"/>
      <c r="C24" s="60"/>
      <c r="D24" s="60"/>
      <c r="E24" s="60"/>
      <c r="F24" s="60"/>
      <c r="G24" s="60"/>
      <c r="H24" s="60"/>
      <c r="I24" s="60"/>
      <c r="J24" s="60"/>
      <c r="K24" s="60"/>
      <c r="L24" s="60"/>
    </row>
    <row r="25" spans="1:13" ht="20.100000000000001" customHeight="1" x14ac:dyDescent="0.25">
      <c r="A25" s="321" t="s">
        <v>120</v>
      </c>
      <c r="B25" s="321"/>
      <c r="C25" s="321"/>
      <c r="D25" s="321"/>
      <c r="E25" s="321"/>
      <c r="F25" s="321"/>
      <c r="G25" s="321"/>
      <c r="H25" s="321"/>
      <c r="I25" s="321"/>
      <c r="J25" s="321"/>
      <c r="K25" s="321"/>
      <c r="L25" s="321"/>
    </row>
    <row r="26" spans="1:13" ht="40.5" customHeight="1" x14ac:dyDescent="0.25">
      <c r="C26" s="72" t="s">
        <v>2</v>
      </c>
      <c r="D26" s="15"/>
      <c r="E26" s="72" t="s">
        <v>3</v>
      </c>
      <c r="F26" s="80"/>
      <c r="G26" s="72" t="s">
        <v>79</v>
      </c>
      <c r="H26" s="80"/>
      <c r="I26" s="72" t="s">
        <v>81</v>
      </c>
      <c r="J26" s="80"/>
      <c r="K26" s="72" t="s">
        <v>75</v>
      </c>
      <c r="L26" s="80"/>
      <c r="M26" s="72" t="s">
        <v>76</v>
      </c>
    </row>
    <row r="27" spans="1:13" ht="20.100000000000001" customHeight="1" x14ac:dyDescent="0.25">
      <c r="A27" s="69"/>
      <c r="B27" s="69"/>
      <c r="C27" s="17" t="s">
        <v>4</v>
      </c>
      <c r="E27" s="17" t="s">
        <v>4</v>
      </c>
      <c r="F27" s="12"/>
      <c r="G27" s="17" t="s">
        <v>4</v>
      </c>
      <c r="H27" s="12"/>
      <c r="I27" s="17" t="s">
        <v>4</v>
      </c>
      <c r="J27" s="12"/>
      <c r="K27" s="17" t="s">
        <v>4</v>
      </c>
      <c r="L27" s="12"/>
      <c r="M27" s="17" t="s">
        <v>4</v>
      </c>
    </row>
    <row r="28" spans="1:13" ht="16.5" customHeight="1" x14ac:dyDescent="0.25">
      <c r="A28" s="95" t="s">
        <v>148</v>
      </c>
      <c r="B28" s="18"/>
      <c r="C28" s="115">
        <v>0</v>
      </c>
      <c r="D28" s="116"/>
      <c r="E28" s="115">
        <v>0</v>
      </c>
      <c r="F28" s="116"/>
      <c r="G28" s="115">
        <v>0</v>
      </c>
      <c r="H28" s="119"/>
      <c r="I28" s="115">
        <v>0</v>
      </c>
      <c r="J28" s="119"/>
      <c r="K28" s="115">
        <f>SUM(C28:I28)</f>
        <v>0</v>
      </c>
      <c r="L28" s="116"/>
      <c r="M28" s="120">
        <v>0</v>
      </c>
    </row>
    <row r="29" spans="1:13" ht="16.5" customHeight="1" x14ac:dyDescent="0.25">
      <c r="A29" s="96"/>
      <c r="B29" s="90"/>
      <c r="C29" s="117"/>
      <c r="D29" s="116"/>
      <c r="E29" s="115"/>
      <c r="F29" s="116"/>
      <c r="G29" s="115"/>
      <c r="H29" s="116"/>
      <c r="I29" s="115"/>
      <c r="J29" s="116"/>
      <c r="K29" s="115">
        <f t="shared" ref="K29" si="0">SUM(C29:I29)</f>
        <v>0</v>
      </c>
      <c r="L29" s="320"/>
      <c r="M29" s="120"/>
    </row>
    <row r="30" spans="1:13" ht="20.25" customHeight="1" thickBot="1" x14ac:dyDescent="0.3">
      <c r="A30" s="92" t="s">
        <v>83</v>
      </c>
      <c r="B30" s="92"/>
      <c r="C30" s="118">
        <f>SUM(C28:C29)</f>
        <v>0</v>
      </c>
      <c r="D30" s="116"/>
      <c r="E30" s="118">
        <f>SUM(E28:E29)</f>
        <v>0</v>
      </c>
      <c r="F30" s="116"/>
      <c r="G30" s="118">
        <f>SUM(G28:G29)</f>
        <v>0</v>
      </c>
      <c r="H30" s="116"/>
      <c r="I30" s="118">
        <f>SUM(I28:I29)</f>
        <v>0</v>
      </c>
      <c r="J30" s="116"/>
      <c r="K30" s="118">
        <f>SUM(K28:K29)</f>
        <v>0</v>
      </c>
      <c r="L30" s="320"/>
      <c r="M30" s="118">
        <f>SUM(M28:M29)</f>
        <v>0</v>
      </c>
    </row>
    <row r="31" spans="1:13" ht="10.5" customHeight="1" x14ac:dyDescent="0.25">
      <c r="A31" s="92"/>
      <c r="B31" s="92"/>
      <c r="C31" s="113"/>
      <c r="D31" s="89"/>
      <c r="E31" s="113"/>
      <c r="F31" s="89"/>
      <c r="G31" s="113"/>
      <c r="H31" s="89"/>
      <c r="I31" s="113"/>
      <c r="J31" s="89"/>
      <c r="K31" s="113"/>
      <c r="L31" s="91"/>
      <c r="M31" s="113"/>
    </row>
    <row r="32" spans="1:13" ht="12.75" customHeight="1" x14ac:dyDescent="0.25">
      <c r="A32" s="12"/>
      <c r="B32" s="12"/>
      <c r="C32" s="58">
        <f>IF(C30-'R&amp;P Accounts'!B20=0,0,"reference error")</f>
        <v>0</v>
      </c>
      <c r="D32" s="12"/>
      <c r="E32" s="58">
        <f>IF(E30-'R&amp;P Accounts'!D20=0,0,"reference error")</f>
        <v>0</v>
      </c>
      <c r="F32" s="58"/>
      <c r="G32" s="58">
        <f>IF(G30-'R&amp;P Accounts'!F20=0,0,"reference error")</f>
        <v>0</v>
      </c>
      <c r="H32" s="58"/>
      <c r="I32" s="58">
        <f>IF(I30-'R&amp;P Accounts'!H20=0,0,"reference error")</f>
        <v>0</v>
      </c>
      <c r="J32" s="58"/>
      <c r="K32" s="58">
        <f>IF(K30-'R&amp;P Accounts'!J20=0,0,"reference error")</f>
        <v>0</v>
      </c>
      <c r="L32" s="58"/>
      <c r="M32" s="58">
        <f>IF(M30-'R&amp;P Accounts'!L20=0,0,"reference error")</f>
        <v>0</v>
      </c>
    </row>
    <row r="33" spans="1:13" ht="12.75" customHeight="1" x14ac:dyDescent="0.25">
      <c r="A33" s="12"/>
      <c r="B33" s="12"/>
      <c r="C33" s="58"/>
      <c r="D33" s="12"/>
      <c r="E33" s="58"/>
      <c r="F33" s="58"/>
      <c r="G33" s="58"/>
      <c r="H33" s="58"/>
      <c r="I33" s="58"/>
      <c r="J33" s="58"/>
      <c r="K33" s="58"/>
      <c r="L33" s="58"/>
      <c r="M33" s="58"/>
    </row>
    <row r="34" spans="1:13" ht="19.5" customHeight="1" x14ac:dyDescent="0.3">
      <c r="A34" s="318" t="s">
        <v>119</v>
      </c>
      <c r="B34" s="318"/>
      <c r="C34" s="318"/>
      <c r="D34" s="318"/>
      <c r="E34" s="318"/>
      <c r="F34" s="318"/>
      <c r="G34" s="318"/>
      <c r="H34" s="318"/>
      <c r="I34" s="318"/>
      <c r="J34" s="318"/>
      <c r="K34" s="318"/>
      <c r="L34" s="318"/>
      <c r="M34" s="318"/>
    </row>
    <row r="35" spans="1:13" ht="40.5" customHeight="1" x14ac:dyDescent="0.25">
      <c r="C35" s="72" t="s">
        <v>2</v>
      </c>
      <c r="D35" s="15"/>
      <c r="E35" s="72" t="s">
        <v>3</v>
      </c>
      <c r="F35" s="80"/>
      <c r="G35" s="72" t="s">
        <v>79</v>
      </c>
      <c r="H35" s="80"/>
      <c r="I35" s="72" t="s">
        <v>81</v>
      </c>
      <c r="J35" s="80"/>
      <c r="K35" s="72" t="s">
        <v>75</v>
      </c>
      <c r="L35" s="80"/>
      <c r="M35" s="72" t="s">
        <v>76</v>
      </c>
    </row>
    <row r="36" spans="1:13" ht="20.100000000000001" customHeight="1" x14ac:dyDescent="0.25">
      <c r="A36" s="69"/>
      <c r="B36" s="69"/>
      <c r="C36" s="17" t="s">
        <v>4</v>
      </c>
      <c r="E36" s="17" t="s">
        <v>4</v>
      </c>
      <c r="F36" s="12"/>
      <c r="G36" s="17" t="s">
        <v>4</v>
      </c>
      <c r="H36" s="12"/>
      <c r="I36" s="17" t="s">
        <v>4</v>
      </c>
      <c r="J36" s="12"/>
      <c r="K36" s="17" t="s">
        <v>4</v>
      </c>
      <c r="L36" s="12"/>
      <c r="M36" s="17" t="s">
        <v>4</v>
      </c>
    </row>
    <row r="37" spans="1:13" ht="16.5" customHeight="1" x14ac:dyDescent="0.25">
      <c r="A37" s="95" t="s">
        <v>133</v>
      </c>
      <c r="B37" s="18"/>
      <c r="C37" s="121">
        <v>0</v>
      </c>
      <c r="D37" s="122"/>
      <c r="E37" s="121">
        <v>0</v>
      </c>
      <c r="F37" s="122"/>
      <c r="G37" s="121"/>
      <c r="H37" s="125"/>
      <c r="I37" s="121"/>
      <c r="J37" s="125"/>
      <c r="K37" s="121">
        <f>SUM(C37:I37)</f>
        <v>0</v>
      </c>
      <c r="L37" s="122"/>
      <c r="M37" s="121">
        <v>0</v>
      </c>
    </row>
    <row r="38" spans="1:13" ht="16.5" customHeight="1" x14ac:dyDescent="0.25">
      <c r="A38" s="95" t="s">
        <v>134</v>
      </c>
      <c r="B38" s="18"/>
      <c r="C38" s="121">
        <v>71.569999999999993</v>
      </c>
      <c r="D38" s="122"/>
      <c r="E38" s="121">
        <v>0</v>
      </c>
      <c r="F38" s="122"/>
      <c r="G38" s="121"/>
      <c r="H38" s="125"/>
      <c r="I38" s="121"/>
      <c r="J38" s="125"/>
      <c r="K38" s="121">
        <f t="shared" ref="K38:K43" si="1">SUM(C38:I38)</f>
        <v>71.569999999999993</v>
      </c>
      <c r="L38" s="122"/>
      <c r="M38" s="121">
        <v>72</v>
      </c>
    </row>
    <row r="39" spans="1:13" ht="16.5" customHeight="1" x14ac:dyDescent="0.25">
      <c r="A39" s="95" t="s">
        <v>135</v>
      </c>
      <c r="B39" s="18"/>
      <c r="C39" s="121">
        <v>143.85</v>
      </c>
      <c r="D39" s="122"/>
      <c r="E39" s="121">
        <v>0</v>
      </c>
      <c r="F39" s="122"/>
      <c r="G39" s="121"/>
      <c r="H39" s="125"/>
      <c r="I39" s="121"/>
      <c r="J39" s="125"/>
      <c r="K39" s="121">
        <f t="shared" si="1"/>
        <v>143.85</v>
      </c>
      <c r="L39" s="122"/>
      <c r="M39" s="121">
        <v>115.05</v>
      </c>
    </row>
    <row r="40" spans="1:13" ht="16.5" customHeight="1" x14ac:dyDescent="0.25">
      <c r="A40" s="95" t="s">
        <v>139</v>
      </c>
      <c r="B40" s="18"/>
      <c r="C40" s="127">
        <v>0</v>
      </c>
      <c r="D40" s="125"/>
      <c r="E40" s="219">
        <v>40706.61</v>
      </c>
      <c r="F40" s="125"/>
      <c r="G40" s="127"/>
      <c r="H40" s="125"/>
      <c r="I40" s="127"/>
      <c r="J40" s="125"/>
      <c r="K40" s="121">
        <f t="shared" si="1"/>
        <v>40706.61</v>
      </c>
      <c r="L40" s="125"/>
      <c r="M40" s="121">
        <v>19369.23</v>
      </c>
    </row>
    <row r="41" spans="1:13" ht="16.5" customHeight="1" x14ac:dyDescent="0.25">
      <c r="A41" s="95" t="s">
        <v>147</v>
      </c>
      <c r="B41" s="18"/>
      <c r="C41" s="127">
        <v>0</v>
      </c>
      <c r="D41" s="125"/>
      <c r="E41" s="127">
        <v>1201.52</v>
      </c>
      <c r="F41" s="125"/>
      <c r="G41" s="127"/>
      <c r="H41" s="125"/>
      <c r="I41" s="127"/>
      <c r="J41" s="125"/>
      <c r="K41" s="121">
        <f t="shared" si="1"/>
        <v>1201.52</v>
      </c>
      <c r="L41" s="125"/>
      <c r="M41" s="121">
        <v>15149.42</v>
      </c>
    </row>
    <row r="42" spans="1:13" ht="16.5" customHeight="1" x14ac:dyDescent="0.25">
      <c r="A42" s="95" t="s">
        <v>143</v>
      </c>
      <c r="B42" s="18"/>
      <c r="C42" s="127">
        <v>0</v>
      </c>
      <c r="D42" s="125"/>
      <c r="E42" s="127">
        <v>0</v>
      </c>
      <c r="F42" s="125"/>
      <c r="G42" s="127"/>
      <c r="H42" s="125"/>
      <c r="I42" s="127"/>
      <c r="J42" s="125"/>
      <c r="K42" s="121">
        <f t="shared" si="1"/>
        <v>0</v>
      </c>
      <c r="L42" s="125"/>
      <c r="M42" s="121">
        <v>0</v>
      </c>
    </row>
    <row r="43" spans="1:13" ht="16.5" customHeight="1" x14ac:dyDescent="0.25">
      <c r="A43" s="95" t="s">
        <v>144</v>
      </c>
      <c r="B43" s="18"/>
      <c r="C43" s="127">
        <v>0</v>
      </c>
      <c r="D43" s="125"/>
      <c r="E43" s="127">
        <v>0</v>
      </c>
      <c r="F43" s="125"/>
      <c r="G43" s="127"/>
      <c r="H43" s="125"/>
      <c r="I43" s="127"/>
      <c r="J43" s="125"/>
      <c r="K43" s="121">
        <f t="shared" si="1"/>
        <v>0</v>
      </c>
      <c r="L43" s="125"/>
      <c r="M43" s="121">
        <v>0</v>
      </c>
    </row>
    <row r="44" spans="1:13" ht="16.5" customHeight="1" x14ac:dyDescent="0.25">
      <c r="A44" s="96"/>
      <c r="B44" s="90"/>
      <c r="C44" s="123"/>
      <c r="D44" s="122"/>
      <c r="E44" s="121"/>
      <c r="F44" s="122"/>
      <c r="G44" s="121"/>
      <c r="H44" s="122"/>
      <c r="I44" s="121"/>
      <c r="J44" s="122"/>
      <c r="K44" s="121"/>
      <c r="L44" s="319"/>
      <c r="M44" s="126"/>
    </row>
    <row r="45" spans="1:13" ht="20.100000000000001" customHeight="1" thickBot="1" x14ac:dyDescent="0.3">
      <c r="A45" s="92" t="s">
        <v>83</v>
      </c>
      <c r="B45" s="92"/>
      <c r="C45" s="124">
        <f>SUM(C37:C44)</f>
        <v>215.42</v>
      </c>
      <c r="D45" s="122"/>
      <c r="E45" s="124">
        <f>SUM(E37:E44)</f>
        <v>41908.129999999997</v>
      </c>
      <c r="F45" s="122"/>
      <c r="G45" s="124">
        <f>SUM(G37:G44)</f>
        <v>0</v>
      </c>
      <c r="H45" s="122"/>
      <c r="I45" s="124">
        <f>SUM(I37:I44)</f>
        <v>0</v>
      </c>
      <c r="J45" s="122"/>
      <c r="K45" s="124">
        <f>SUM(K37:K44)</f>
        <v>42123.549999999996</v>
      </c>
      <c r="L45" s="319"/>
      <c r="M45" s="124">
        <v>34705.699999999997</v>
      </c>
    </row>
    <row r="46" spans="1:13" ht="9" customHeight="1" x14ac:dyDescent="0.25">
      <c r="A46" s="92"/>
      <c r="B46" s="92"/>
      <c r="C46" s="114"/>
      <c r="D46" s="97"/>
      <c r="E46" s="114"/>
      <c r="F46" s="97"/>
      <c r="G46" s="114"/>
      <c r="H46" s="97"/>
      <c r="I46" s="114"/>
      <c r="J46" s="97"/>
      <c r="K46" s="114"/>
      <c r="L46" s="99"/>
      <c r="M46" s="114"/>
    </row>
    <row r="47" spans="1:13" ht="11.25" customHeight="1" x14ac:dyDescent="0.25">
      <c r="A47" s="70"/>
      <c r="B47" s="70"/>
      <c r="C47" s="58"/>
      <c r="D47" s="38"/>
      <c r="E47" s="58"/>
      <c r="F47" s="58"/>
      <c r="G47" s="58"/>
      <c r="H47" s="58"/>
      <c r="I47" s="58"/>
      <c r="J47" s="58"/>
      <c r="K47" s="58"/>
      <c r="L47" s="58"/>
      <c r="M47" s="58"/>
    </row>
    <row r="48" spans="1:13" ht="20.100000000000001" customHeight="1" x14ac:dyDescent="0.25">
      <c r="A48" s="70"/>
      <c r="B48" s="70"/>
      <c r="C48" s="38"/>
      <c r="D48" s="38"/>
      <c r="E48" s="38"/>
      <c r="F48" s="38"/>
      <c r="G48" s="38"/>
      <c r="H48" s="38"/>
      <c r="I48" s="38"/>
      <c r="J48" s="12"/>
      <c r="K48" s="82"/>
      <c r="L48" s="82"/>
    </row>
    <row r="49" spans="5:5" ht="20.100000000000001" customHeight="1" x14ac:dyDescent="0.25">
      <c r="E49" s="217"/>
    </row>
    <row r="50" spans="5:5" ht="54" customHeight="1" x14ac:dyDescent="0.25"/>
    <row r="51" spans="5:5" ht="54" customHeight="1" x14ac:dyDescent="0.25"/>
    <row r="52" spans="5:5" ht="19.5" customHeight="1" x14ac:dyDescent="0.25"/>
    <row r="53" spans="5:5" ht="17.25" customHeight="1" x14ac:dyDescent="0.25"/>
    <row r="54" spans="5:5" ht="17.25" customHeight="1" x14ac:dyDescent="0.25"/>
    <row r="55" spans="5:5" ht="18" customHeight="1" x14ac:dyDescent="0.25"/>
    <row r="56" spans="5:5" ht="17.25" customHeight="1" x14ac:dyDescent="0.25"/>
    <row r="57" spans="5:5" ht="16.5" customHeight="1" x14ac:dyDescent="0.25"/>
    <row r="58" spans="5:5" ht="29.25" customHeight="1" x14ac:dyDescent="0.25"/>
    <row r="59" spans="5:5" ht="18" customHeight="1" x14ac:dyDescent="0.25"/>
    <row r="60" spans="5:5" ht="17.25" customHeight="1" x14ac:dyDescent="0.25"/>
    <row r="61" spans="5:5" ht="19.5" customHeight="1" x14ac:dyDescent="0.25"/>
    <row r="62" spans="5:5" ht="16.5" customHeight="1" x14ac:dyDescent="0.25"/>
    <row r="63" spans="5:5" ht="29.25" customHeight="1" x14ac:dyDescent="0.25"/>
    <row r="64" spans="5:5" ht="16.5" customHeight="1" x14ac:dyDescent="0.25"/>
    <row r="65" ht="17.25" customHeight="1" x14ac:dyDescent="0.25"/>
    <row r="66" ht="19.5" customHeight="1" x14ac:dyDescent="0.25"/>
    <row r="67" ht="5.25" customHeight="1" x14ac:dyDescent="0.25"/>
    <row r="68" ht="19.5" customHeight="1" x14ac:dyDescent="0.25"/>
    <row r="69" ht="19.5" customHeight="1" x14ac:dyDescent="0.25"/>
    <row r="70" ht="19.5" customHeight="1" x14ac:dyDescent="0.25"/>
    <row r="71" ht="19.5" customHeight="1" x14ac:dyDescent="0.25"/>
    <row r="72" ht="17.25" customHeight="1" x14ac:dyDescent="0.25"/>
    <row r="73" ht="16.5" customHeight="1" x14ac:dyDescent="0.25"/>
    <row r="74" ht="17.25" customHeight="1" x14ac:dyDescent="0.25"/>
    <row r="75" ht="17.25" customHeight="1" x14ac:dyDescent="0.25"/>
    <row r="76" ht="17.25" customHeight="1" x14ac:dyDescent="0.25"/>
    <row r="77" ht="17.25" customHeight="1" x14ac:dyDescent="0.25"/>
    <row r="78" ht="17.25" customHeight="1" x14ac:dyDescent="0.25"/>
    <row r="79" ht="17.25" customHeight="1" x14ac:dyDescent="0.25"/>
    <row r="80" ht="17.25" customHeight="1" x14ac:dyDescent="0.25"/>
    <row r="81" ht="17.25" customHeight="1" x14ac:dyDescent="0.25"/>
    <row r="82" ht="17.25" customHeight="1" x14ac:dyDescent="0.25"/>
    <row r="86" ht="17.25" customHeight="1" x14ac:dyDescent="0.25"/>
    <row r="87" ht="17.25" customHeight="1" x14ac:dyDescent="0.25"/>
  </sheetData>
  <mergeCells count="10">
    <mergeCell ref="A34:M34"/>
    <mergeCell ref="L44:L45"/>
    <mergeCell ref="M1:N1"/>
    <mergeCell ref="C1:K1"/>
    <mergeCell ref="L29:L30"/>
    <mergeCell ref="A4:L4"/>
    <mergeCell ref="A5:L5"/>
    <mergeCell ref="A25:L25"/>
    <mergeCell ref="A16:M16"/>
    <mergeCell ref="L20:L21"/>
  </mergeCells>
  <phoneticPr fontId="14" type="noConversion"/>
  <pageMargins left="0.75" right="0.75" top="1" bottom="1" header="0.5" footer="0.5"/>
  <pageSetup paperSize="9" scale="58" orientation="portrait" r:id="rId1"/>
  <headerFooter alignWithMargins="0">
    <oddHeader>&amp;LAPPENDIX 2</oddHeader>
    <oddFooter>&amp;L&amp;F&amp;A&amp;RDecember 2007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4"/>
  <sheetViews>
    <sheetView topLeftCell="A35" zoomScale="80" workbookViewId="0">
      <selection activeCell="Q14" sqref="Q14"/>
    </sheetView>
  </sheetViews>
  <sheetFormatPr defaultRowHeight="13.2" x14ac:dyDescent="0.25"/>
  <cols>
    <col min="1" max="1" width="49" customWidth="1"/>
    <col min="2" max="2" width="1.5546875" customWidth="1"/>
    <col min="3" max="3" width="15.44140625" customWidth="1"/>
    <col min="4" max="4" width="1.88671875" customWidth="1"/>
    <col min="5" max="5" width="15.44140625" customWidth="1"/>
    <col min="6" max="6" width="1.5546875" customWidth="1"/>
    <col min="7" max="7" width="15.44140625" customWidth="1"/>
    <col min="8" max="8" width="1.5546875" customWidth="1"/>
    <col min="9" max="9" width="15.44140625" customWidth="1"/>
    <col min="10" max="10" width="1.5546875" customWidth="1"/>
    <col min="11" max="11" width="15.33203125" customWidth="1"/>
    <col min="12" max="12" width="1.5546875" customWidth="1"/>
    <col min="13" max="13" width="15.33203125" customWidth="1"/>
  </cols>
  <sheetData>
    <row r="1" spans="1:14" ht="27.75" customHeight="1" x14ac:dyDescent="0.4">
      <c r="A1" s="1"/>
      <c r="B1" s="1"/>
      <c r="C1" s="331" t="str">
        <f>'R&amp;P Accounts'!B2</f>
        <v>The India Rural Evangelical Fellowship (UK)</v>
      </c>
      <c r="D1" s="331"/>
      <c r="E1" s="331"/>
      <c r="F1" s="331"/>
      <c r="G1" s="331"/>
      <c r="H1" s="331"/>
      <c r="I1" s="331"/>
      <c r="J1" s="331"/>
      <c r="K1" s="331"/>
      <c r="L1" s="1"/>
      <c r="M1" s="273" t="str">
        <f>'R&amp;P Accounts'!L2</f>
        <v>SC33100</v>
      </c>
      <c r="N1" s="273"/>
    </row>
    <row r="2" spans="1:14" x14ac:dyDescent="0.25">
      <c r="A2" s="275"/>
      <c r="B2" s="275"/>
      <c r="C2" s="275"/>
      <c r="D2" s="275"/>
      <c r="E2" s="275"/>
      <c r="F2" s="275"/>
      <c r="G2" s="275"/>
      <c r="H2" s="275"/>
      <c r="I2" s="275"/>
      <c r="J2" s="275"/>
      <c r="K2" s="275"/>
      <c r="L2" s="275"/>
    </row>
    <row r="3" spans="1:14" ht="26.25" customHeight="1" x14ac:dyDescent="0.25">
      <c r="A3" s="42" t="s">
        <v>114</v>
      </c>
      <c r="B3" s="42"/>
      <c r="C3" s="43"/>
      <c r="D3" s="42"/>
      <c r="E3" s="42"/>
      <c r="F3" s="42"/>
      <c r="G3" s="42"/>
      <c r="H3" s="274"/>
      <c r="I3" s="274"/>
      <c r="J3" s="274"/>
      <c r="K3" s="274"/>
      <c r="L3" s="79"/>
      <c r="M3" s="171"/>
    </row>
    <row r="5" spans="1:14" ht="15.6" x14ac:dyDescent="0.25">
      <c r="A5" s="321" t="s">
        <v>132</v>
      </c>
      <c r="B5" s="321"/>
      <c r="C5" s="321"/>
      <c r="D5" s="321"/>
      <c r="E5" s="321"/>
      <c r="F5" s="38"/>
      <c r="G5" s="38"/>
      <c r="H5" s="38"/>
      <c r="I5" s="38"/>
      <c r="J5" s="12"/>
      <c r="K5" s="82"/>
      <c r="L5" s="82"/>
      <c r="M5" s="1"/>
    </row>
    <row r="6" spans="1:14" ht="54.75" customHeight="1" x14ac:dyDescent="0.25">
      <c r="A6" s="70"/>
      <c r="B6" s="70"/>
      <c r="C6" s="111" t="s">
        <v>101</v>
      </c>
      <c r="D6" s="108"/>
      <c r="E6" s="111" t="s">
        <v>102</v>
      </c>
      <c r="F6" s="103"/>
      <c r="G6" s="111" t="s">
        <v>103</v>
      </c>
      <c r="H6" s="103"/>
      <c r="I6" s="111" t="s">
        <v>104</v>
      </c>
      <c r="J6" s="102"/>
      <c r="K6" s="1"/>
      <c r="L6" s="1"/>
      <c r="M6" s="1"/>
    </row>
    <row r="7" spans="1:14" ht="54" customHeight="1" x14ac:dyDescent="0.25">
      <c r="A7" s="70"/>
      <c r="B7" s="70"/>
      <c r="C7" s="108"/>
      <c r="D7" s="108"/>
      <c r="E7" s="108"/>
      <c r="F7" s="103"/>
      <c r="G7" s="108"/>
      <c r="H7" s="103"/>
      <c r="I7" s="108"/>
      <c r="J7" s="102"/>
      <c r="K7" s="109" t="s">
        <v>97</v>
      </c>
      <c r="L7" s="82"/>
      <c r="M7" s="110" t="s">
        <v>98</v>
      </c>
    </row>
    <row r="8" spans="1:14" ht="16.5" customHeight="1" x14ac:dyDescent="0.25">
      <c r="A8" s="104" t="s">
        <v>90</v>
      </c>
      <c r="B8" s="12"/>
      <c r="C8" s="12"/>
      <c r="D8" s="12"/>
      <c r="E8" s="12"/>
      <c r="F8" s="12"/>
      <c r="G8" s="12"/>
      <c r="H8" s="12"/>
      <c r="I8" s="12"/>
      <c r="J8" s="12"/>
      <c r="K8" s="12"/>
      <c r="L8" s="12"/>
      <c r="M8" s="1"/>
    </row>
    <row r="9" spans="1:14" ht="17.25" customHeight="1" x14ac:dyDescent="0.25">
      <c r="A9" s="83" t="s">
        <v>20</v>
      </c>
      <c r="B9" s="1"/>
      <c r="C9" s="147">
        <f>'R&amp;P Accounts'!B12</f>
        <v>6675.33</v>
      </c>
      <c r="D9" s="148"/>
      <c r="E9" s="147">
        <v>0</v>
      </c>
      <c r="F9" s="159"/>
      <c r="G9" s="147">
        <v>0</v>
      </c>
      <c r="H9" s="148"/>
      <c r="I9" s="147">
        <v>0</v>
      </c>
      <c r="J9" s="159"/>
      <c r="K9" s="147">
        <f t="shared" ref="K9:K17" si="0">SUM(C9:I9)</f>
        <v>6675.33</v>
      </c>
      <c r="L9" s="159"/>
      <c r="M9" s="147">
        <v>2402.3000000000002</v>
      </c>
    </row>
    <row r="10" spans="1:14" ht="17.25" customHeight="1" x14ac:dyDescent="0.25">
      <c r="A10" s="83" t="s">
        <v>145</v>
      </c>
      <c r="B10" s="1"/>
      <c r="C10" s="147">
        <f>'R&amp;P Accounts'!B13</f>
        <v>3118.75</v>
      </c>
      <c r="D10" s="148"/>
      <c r="E10" s="147">
        <v>0</v>
      </c>
      <c r="F10" s="159"/>
      <c r="G10" s="147">
        <v>0</v>
      </c>
      <c r="H10" s="148"/>
      <c r="I10" s="147">
        <v>0</v>
      </c>
      <c r="J10" s="159"/>
      <c r="K10" s="147">
        <f t="shared" si="0"/>
        <v>3118.75</v>
      </c>
      <c r="L10" s="159"/>
      <c r="M10" s="147">
        <v>1040.76</v>
      </c>
    </row>
    <row r="11" spans="1:14" ht="17.25" customHeight="1" x14ac:dyDescent="0.25">
      <c r="A11" s="83" t="s">
        <v>21</v>
      </c>
      <c r="B11" s="69"/>
      <c r="C11" s="160">
        <v>0</v>
      </c>
      <c r="D11" s="161"/>
      <c r="E11" s="147">
        <v>0</v>
      </c>
      <c r="F11" s="161"/>
      <c r="G11" s="147">
        <v>0</v>
      </c>
      <c r="H11" s="159"/>
      <c r="I11" s="147">
        <v>0</v>
      </c>
      <c r="J11" s="159"/>
      <c r="K11" s="147">
        <f t="shared" si="0"/>
        <v>0</v>
      </c>
      <c r="L11" s="161"/>
      <c r="M11" s="147">
        <v>0</v>
      </c>
    </row>
    <row r="12" spans="1:14" ht="17.25" customHeight="1" x14ac:dyDescent="0.25">
      <c r="A12" s="83" t="s">
        <v>22</v>
      </c>
      <c r="B12" s="70"/>
      <c r="C12" s="160">
        <v>0</v>
      </c>
      <c r="D12" s="161"/>
      <c r="E12" s="147">
        <v>0</v>
      </c>
      <c r="F12" s="161"/>
      <c r="G12" s="147">
        <v>0</v>
      </c>
      <c r="H12" s="159"/>
      <c r="I12" s="147">
        <v>0</v>
      </c>
      <c r="J12" s="159"/>
      <c r="K12" s="147">
        <f t="shared" si="0"/>
        <v>0</v>
      </c>
      <c r="L12" s="161"/>
      <c r="M12" s="147">
        <v>0</v>
      </c>
    </row>
    <row r="13" spans="1:14" ht="16.5" customHeight="1" x14ac:dyDescent="0.25">
      <c r="A13" s="83" t="s">
        <v>23</v>
      </c>
      <c r="B13" s="70"/>
      <c r="C13" s="160">
        <v>0</v>
      </c>
      <c r="D13" s="161"/>
      <c r="E13" s="147">
        <v>0</v>
      </c>
      <c r="F13" s="161"/>
      <c r="G13" s="147">
        <v>0</v>
      </c>
      <c r="H13" s="159"/>
      <c r="I13" s="147">
        <v>0</v>
      </c>
      <c r="J13" s="159"/>
      <c r="K13" s="147">
        <f t="shared" si="0"/>
        <v>0</v>
      </c>
      <c r="L13" s="161"/>
      <c r="M13" s="147">
        <v>0</v>
      </c>
    </row>
    <row r="14" spans="1:14" ht="17.25" customHeight="1" x14ac:dyDescent="0.25">
      <c r="A14" s="83" t="s">
        <v>24</v>
      </c>
      <c r="B14" s="70"/>
      <c r="C14" s="160">
        <v>0</v>
      </c>
      <c r="D14" s="161"/>
      <c r="E14" s="147">
        <v>0</v>
      </c>
      <c r="F14" s="161"/>
      <c r="G14" s="147">
        <v>0</v>
      </c>
      <c r="H14" s="159"/>
      <c r="I14" s="147">
        <v>0</v>
      </c>
      <c r="J14" s="159"/>
      <c r="K14" s="147">
        <f t="shared" si="0"/>
        <v>0</v>
      </c>
      <c r="L14" s="161"/>
      <c r="M14" s="147">
        <v>0</v>
      </c>
    </row>
    <row r="15" spans="1:14" ht="17.25" customHeight="1" x14ac:dyDescent="0.25">
      <c r="A15" s="83" t="s">
        <v>25</v>
      </c>
      <c r="B15" s="70"/>
      <c r="C15" s="160">
        <v>0</v>
      </c>
      <c r="D15" s="161"/>
      <c r="E15" s="147">
        <v>0</v>
      </c>
      <c r="F15" s="161"/>
      <c r="G15" s="147">
        <v>0</v>
      </c>
      <c r="H15" s="159"/>
      <c r="I15" s="147">
        <v>0</v>
      </c>
      <c r="J15" s="159"/>
      <c r="K15" s="147">
        <f t="shared" si="0"/>
        <v>0</v>
      </c>
      <c r="L15" s="161"/>
      <c r="M15" s="147">
        <v>0</v>
      </c>
    </row>
    <row r="16" spans="1:14" ht="16.5" customHeight="1" x14ac:dyDescent="0.25">
      <c r="A16" s="83" t="s">
        <v>67</v>
      </c>
      <c r="B16" s="1"/>
      <c r="C16" s="160">
        <v>0</v>
      </c>
      <c r="D16" s="162"/>
      <c r="E16" s="147">
        <v>0</v>
      </c>
      <c r="F16" s="162"/>
      <c r="G16" s="147">
        <v>0</v>
      </c>
      <c r="H16" s="162"/>
      <c r="I16" s="147">
        <v>0</v>
      </c>
      <c r="J16" s="162"/>
      <c r="K16" s="147">
        <f t="shared" si="0"/>
        <v>0</v>
      </c>
      <c r="L16" s="162"/>
      <c r="M16" s="147">
        <v>0</v>
      </c>
    </row>
    <row r="17" spans="1:13" ht="16.5" customHeight="1" thickBot="1" x14ac:dyDescent="0.3">
      <c r="A17" s="83" t="s">
        <v>68</v>
      </c>
      <c r="B17" s="1"/>
      <c r="C17" s="160">
        <v>0</v>
      </c>
      <c r="D17" s="162"/>
      <c r="E17" s="147">
        <v>0</v>
      </c>
      <c r="F17" s="162"/>
      <c r="G17" s="147">
        <v>0</v>
      </c>
      <c r="H17" s="162"/>
      <c r="I17" s="147">
        <v>0</v>
      </c>
      <c r="J17" s="162"/>
      <c r="K17" s="147">
        <f t="shared" si="0"/>
        <v>0</v>
      </c>
      <c r="L17" s="162"/>
      <c r="M17" s="147">
        <v>0</v>
      </c>
    </row>
    <row r="18" spans="1:13" ht="16.2" thickBot="1" x14ac:dyDescent="0.35">
      <c r="A18" s="105" t="s">
        <v>95</v>
      </c>
      <c r="B18" s="94"/>
      <c r="C18" s="163">
        <f>SUM(C9:C17)</f>
        <v>9794.08</v>
      </c>
      <c r="D18" s="164"/>
      <c r="E18" s="163">
        <f>SUM(E9:E17)</f>
        <v>0</v>
      </c>
      <c r="F18" s="164"/>
      <c r="G18" s="163">
        <f>SUM(G9:G17)</f>
        <v>0</v>
      </c>
      <c r="H18" s="164"/>
      <c r="I18" s="163">
        <f>SUM(I9:I17)</f>
        <v>0</v>
      </c>
      <c r="J18" s="164"/>
      <c r="K18" s="163">
        <f>SUM(K9:K17)</f>
        <v>9794.08</v>
      </c>
      <c r="L18" s="164"/>
      <c r="M18" s="163">
        <f>SUM(M9:M17)</f>
        <v>3443.0600000000004</v>
      </c>
    </row>
    <row r="19" spans="1:13" ht="15" x14ac:dyDescent="0.25">
      <c r="A19" s="93"/>
      <c r="B19" s="93"/>
      <c r="C19" s="93"/>
      <c r="D19" s="93"/>
      <c r="E19" s="93"/>
      <c r="F19" s="93"/>
      <c r="G19" s="93"/>
      <c r="H19" s="93"/>
      <c r="I19" s="93"/>
      <c r="J19" s="93"/>
      <c r="K19" s="206">
        <f>IF(K18='R&amp;P Accounts'!B22,0,"cross ref error")</f>
        <v>0</v>
      </c>
      <c r="L19" s="93"/>
      <c r="M19" s="1"/>
    </row>
    <row r="20" spans="1:13" ht="16.5" customHeight="1" x14ac:dyDescent="0.25">
      <c r="A20" s="67" t="s">
        <v>91</v>
      </c>
      <c r="B20" s="1"/>
      <c r="C20" s="1"/>
      <c r="D20" s="1"/>
      <c r="E20" s="1"/>
      <c r="F20" s="1"/>
      <c r="G20" s="1"/>
      <c r="H20" s="1"/>
      <c r="I20" s="1"/>
      <c r="J20" s="1"/>
      <c r="K20" s="1"/>
      <c r="L20" s="1"/>
      <c r="M20" s="1"/>
    </row>
    <row r="21" spans="1:13" ht="16.5" customHeight="1" x14ac:dyDescent="0.25">
      <c r="A21" s="83" t="s">
        <v>26</v>
      </c>
      <c r="B21" s="1"/>
      <c r="C21" s="120">
        <v>0</v>
      </c>
      <c r="D21" s="152"/>
      <c r="E21" s="120">
        <v>0</v>
      </c>
      <c r="F21" s="152"/>
      <c r="G21" s="120">
        <v>0</v>
      </c>
      <c r="H21" s="152"/>
      <c r="I21" s="120">
        <v>0</v>
      </c>
      <c r="J21" s="152"/>
      <c r="K21" s="211">
        <f>SUM(C21:I21)</f>
        <v>0</v>
      </c>
      <c r="L21" s="152"/>
      <c r="M21" s="120">
        <v>0</v>
      </c>
    </row>
    <row r="22" spans="1:13" ht="16.5" customHeight="1" thickBot="1" x14ac:dyDescent="0.3">
      <c r="A22" s="83" t="s">
        <v>27</v>
      </c>
      <c r="B22" s="1"/>
      <c r="C22" s="156">
        <v>0</v>
      </c>
      <c r="D22" s="152"/>
      <c r="E22" s="156">
        <v>0</v>
      </c>
      <c r="F22" s="152"/>
      <c r="G22" s="156">
        <v>0</v>
      </c>
      <c r="H22" s="152"/>
      <c r="I22" s="156">
        <v>0</v>
      </c>
      <c r="J22" s="152"/>
      <c r="K22" s="211">
        <f>SUM(C22:I22)</f>
        <v>0</v>
      </c>
      <c r="L22" s="152"/>
      <c r="M22" s="156">
        <v>0</v>
      </c>
    </row>
    <row r="23" spans="1:13" ht="16.2" thickBot="1" x14ac:dyDescent="0.35">
      <c r="A23" s="105" t="s">
        <v>95</v>
      </c>
      <c r="B23" s="1"/>
      <c r="C23" s="157">
        <f>SUM(C21:C22)</f>
        <v>0</v>
      </c>
      <c r="D23" s="152"/>
      <c r="E23" s="158">
        <f>SUM(E21:E22)</f>
        <v>0</v>
      </c>
      <c r="F23" s="152"/>
      <c r="G23" s="158">
        <f>SUM(G21:G22)</f>
        <v>0</v>
      </c>
      <c r="H23" s="152"/>
      <c r="I23" s="158">
        <f>SUM(I21:I22)</f>
        <v>0</v>
      </c>
      <c r="J23" s="152"/>
      <c r="K23" s="158">
        <f>SUM(K21:K22)</f>
        <v>0</v>
      </c>
      <c r="L23" s="152"/>
      <c r="M23" s="158">
        <f>SUM(M21:M22)</f>
        <v>0</v>
      </c>
    </row>
    <row r="24" spans="1:13" ht="9" customHeight="1" thickBot="1" x14ac:dyDescent="0.35">
      <c r="A24" s="105"/>
      <c r="B24" s="1"/>
      <c r="C24" s="152"/>
      <c r="D24" s="152"/>
      <c r="E24" s="152"/>
      <c r="F24" s="152"/>
      <c r="G24" s="152"/>
      <c r="H24" s="152"/>
      <c r="I24" s="152"/>
      <c r="J24" s="152"/>
      <c r="K24" s="152"/>
      <c r="L24" s="152"/>
      <c r="M24" s="152"/>
    </row>
    <row r="25" spans="1:13" ht="16.2" thickBot="1" x14ac:dyDescent="0.35">
      <c r="A25" s="105" t="s">
        <v>96</v>
      </c>
      <c r="B25" s="1"/>
      <c r="C25" s="158">
        <f>C18+C23</f>
        <v>9794.08</v>
      </c>
      <c r="D25" s="152"/>
      <c r="E25" s="158">
        <f>E18+E23</f>
        <v>0</v>
      </c>
      <c r="F25" s="152"/>
      <c r="G25" s="158">
        <f>G18+G23</f>
        <v>0</v>
      </c>
      <c r="H25" s="152"/>
      <c r="I25" s="158">
        <f>I18+I23</f>
        <v>0</v>
      </c>
      <c r="J25" s="152"/>
      <c r="K25" s="158">
        <f>K18+K23</f>
        <v>9794.08</v>
      </c>
      <c r="L25" s="152"/>
      <c r="M25" s="158">
        <f>M18+M23</f>
        <v>3443.0600000000004</v>
      </c>
    </row>
    <row r="26" spans="1:13" x14ac:dyDescent="0.25">
      <c r="A26" s="1"/>
      <c r="B26" s="1"/>
      <c r="C26" s="1"/>
      <c r="D26" s="1"/>
      <c r="E26" s="1"/>
      <c r="F26" s="1"/>
      <c r="G26" s="1"/>
      <c r="H26" s="1"/>
      <c r="I26" s="1"/>
      <c r="J26" s="1"/>
      <c r="K26" s="207">
        <f>IF(K25='R&amp;P Accounts'!B29,0,"cross ref error")</f>
        <v>0</v>
      </c>
      <c r="L26" s="1"/>
      <c r="M26" s="1"/>
    </row>
    <row r="27" spans="1:13" x14ac:dyDescent="0.25">
      <c r="A27" s="1"/>
      <c r="B27" s="1"/>
      <c r="C27" s="1"/>
      <c r="D27" s="1"/>
      <c r="E27" s="1"/>
      <c r="F27" s="1"/>
      <c r="G27" s="1"/>
      <c r="H27" s="1"/>
      <c r="I27" s="1"/>
      <c r="J27" s="1"/>
      <c r="K27" s="1"/>
      <c r="L27" s="1"/>
      <c r="M27" s="1"/>
    </row>
    <row r="28" spans="1:13" ht="13.8" x14ac:dyDescent="0.25">
      <c r="A28" s="27" t="s">
        <v>92</v>
      </c>
      <c r="B28" s="1"/>
      <c r="C28" s="1"/>
      <c r="D28" s="1"/>
      <c r="E28" s="1"/>
      <c r="F28" s="1"/>
      <c r="G28" s="1"/>
      <c r="H28" s="1"/>
      <c r="I28" s="1"/>
      <c r="J28" s="1"/>
      <c r="K28" s="1"/>
      <c r="L28" s="1"/>
      <c r="M28" s="1"/>
    </row>
    <row r="29" spans="1:13" ht="16.5" customHeight="1" x14ac:dyDescent="0.25">
      <c r="A29" s="84" t="s">
        <v>28</v>
      </c>
      <c r="B29" s="1"/>
      <c r="C29" s="120">
        <v>0</v>
      </c>
      <c r="D29" s="152"/>
      <c r="E29" s="120">
        <v>0</v>
      </c>
      <c r="F29" s="152"/>
      <c r="G29" s="120">
        <v>0</v>
      </c>
      <c r="H29" s="152"/>
      <c r="I29" s="120">
        <v>0</v>
      </c>
      <c r="J29" s="152"/>
      <c r="K29" s="211">
        <f t="shared" ref="K29:K37" si="1">SUM(C29:I29)</f>
        <v>0</v>
      </c>
      <c r="L29" s="152"/>
      <c r="M29" s="120">
        <v>0</v>
      </c>
    </row>
    <row r="30" spans="1:13" ht="16.5" customHeight="1" x14ac:dyDescent="0.25">
      <c r="A30" s="84" t="s">
        <v>118</v>
      </c>
      <c r="B30" s="1"/>
      <c r="C30" s="120">
        <v>0</v>
      </c>
      <c r="D30" s="152"/>
      <c r="E30" s="120">
        <v>0</v>
      </c>
      <c r="F30" s="152"/>
      <c r="G30" s="120">
        <v>0</v>
      </c>
      <c r="H30" s="152"/>
      <c r="I30" s="120">
        <v>0</v>
      </c>
      <c r="J30" s="152"/>
      <c r="K30" s="211">
        <f t="shared" si="1"/>
        <v>0</v>
      </c>
      <c r="L30" s="152"/>
      <c r="M30" s="120">
        <v>0</v>
      </c>
    </row>
    <row r="31" spans="1:13" ht="16.5" customHeight="1" x14ac:dyDescent="0.25">
      <c r="A31" s="84" t="s">
        <v>29</v>
      </c>
      <c r="B31" s="1"/>
      <c r="C31" s="154">
        <v>0</v>
      </c>
      <c r="D31" s="152"/>
      <c r="E31" s="120">
        <v>0</v>
      </c>
      <c r="F31" s="152"/>
      <c r="G31" s="120">
        <v>0</v>
      </c>
      <c r="H31" s="152"/>
      <c r="I31" s="120">
        <v>0</v>
      </c>
      <c r="J31" s="152"/>
      <c r="K31" s="211">
        <f t="shared" si="1"/>
        <v>0</v>
      </c>
      <c r="L31" s="152"/>
      <c r="M31" s="154">
        <v>0</v>
      </c>
    </row>
    <row r="32" spans="1:13" ht="16.5" customHeight="1" x14ac:dyDescent="0.25">
      <c r="A32" s="84" t="s">
        <v>30</v>
      </c>
      <c r="B32" s="1"/>
      <c r="C32" s="154">
        <f>'R&amp;P Accounts'!B35</f>
        <v>215.42</v>
      </c>
      <c r="D32" s="152"/>
      <c r="E32" s="120">
        <v>0</v>
      </c>
      <c r="F32" s="152"/>
      <c r="G32" s="120">
        <v>0</v>
      </c>
      <c r="H32" s="152"/>
      <c r="I32" s="120">
        <v>0</v>
      </c>
      <c r="J32" s="152"/>
      <c r="K32" s="211">
        <f t="shared" si="1"/>
        <v>215.42</v>
      </c>
      <c r="L32" s="152"/>
      <c r="M32" s="154">
        <v>187</v>
      </c>
    </row>
    <row r="33" spans="1:14" ht="16.5" customHeight="1" x14ac:dyDescent="0.25">
      <c r="A33" s="84" t="s">
        <v>31</v>
      </c>
      <c r="B33" s="1"/>
      <c r="C33" s="154">
        <v>0</v>
      </c>
      <c r="D33" s="152"/>
      <c r="E33" s="120">
        <v>0</v>
      </c>
      <c r="F33" s="152"/>
      <c r="G33" s="120">
        <v>0</v>
      </c>
      <c r="H33" s="152"/>
      <c r="I33" s="120">
        <v>0</v>
      </c>
      <c r="J33" s="152"/>
      <c r="K33" s="211">
        <f t="shared" si="1"/>
        <v>0</v>
      </c>
      <c r="L33" s="152"/>
      <c r="M33" s="154">
        <v>0</v>
      </c>
    </row>
    <row r="34" spans="1:14" ht="16.5" customHeight="1" x14ac:dyDescent="0.25">
      <c r="A34" s="84" t="s">
        <v>32</v>
      </c>
      <c r="B34" s="1"/>
      <c r="C34" s="154">
        <v>0</v>
      </c>
      <c r="D34" s="152"/>
      <c r="E34" s="120">
        <v>0</v>
      </c>
      <c r="F34" s="152"/>
      <c r="G34" s="120">
        <v>0</v>
      </c>
      <c r="H34" s="152"/>
      <c r="I34" s="120">
        <v>0</v>
      </c>
      <c r="J34" s="152"/>
      <c r="K34" s="211">
        <f t="shared" si="1"/>
        <v>0</v>
      </c>
      <c r="L34" s="152"/>
      <c r="M34" s="154">
        <v>0</v>
      </c>
    </row>
    <row r="35" spans="1:14" ht="16.5" customHeight="1" x14ac:dyDescent="0.25">
      <c r="A35" s="85" t="s">
        <v>33</v>
      </c>
      <c r="B35" s="1"/>
      <c r="C35" s="154">
        <v>0</v>
      </c>
      <c r="D35" s="152"/>
      <c r="E35" s="120">
        <v>0</v>
      </c>
      <c r="F35" s="152"/>
      <c r="G35" s="120">
        <v>0</v>
      </c>
      <c r="H35" s="152"/>
      <c r="I35" s="120">
        <v>0</v>
      </c>
      <c r="J35" s="152"/>
      <c r="K35" s="211">
        <f t="shared" si="1"/>
        <v>0</v>
      </c>
      <c r="L35" s="152"/>
      <c r="M35" s="154">
        <v>0</v>
      </c>
    </row>
    <row r="36" spans="1:14" ht="17.25" customHeight="1" x14ac:dyDescent="0.25">
      <c r="A36" s="85" t="s">
        <v>34</v>
      </c>
      <c r="B36" s="1"/>
      <c r="C36" s="154">
        <v>0</v>
      </c>
      <c r="D36" s="152"/>
      <c r="E36" s="120">
        <v>0</v>
      </c>
      <c r="F36" s="152"/>
      <c r="G36" s="120">
        <v>0</v>
      </c>
      <c r="H36" s="152"/>
      <c r="I36" s="120">
        <v>0</v>
      </c>
      <c r="J36" s="152"/>
      <c r="K36" s="211">
        <f t="shared" si="1"/>
        <v>0</v>
      </c>
      <c r="L36" s="152"/>
      <c r="M36" s="154">
        <v>0</v>
      </c>
    </row>
    <row r="37" spans="1:14" ht="17.25" customHeight="1" x14ac:dyDescent="0.25">
      <c r="A37" s="85" t="s">
        <v>35</v>
      </c>
      <c r="B37" s="1"/>
      <c r="C37" s="154">
        <v>0</v>
      </c>
      <c r="D37" s="152"/>
      <c r="E37" s="120">
        <v>0</v>
      </c>
      <c r="F37" s="152"/>
      <c r="G37" s="120">
        <v>0</v>
      </c>
      <c r="H37" s="152"/>
      <c r="I37" s="120">
        <v>0</v>
      </c>
      <c r="J37" s="152"/>
      <c r="K37" s="211">
        <f t="shared" si="1"/>
        <v>0</v>
      </c>
      <c r="L37" s="152"/>
      <c r="M37" s="154">
        <v>0</v>
      </c>
    </row>
    <row r="38" spans="1:14" ht="14.4" thickBot="1" x14ac:dyDescent="0.3">
      <c r="A38" s="106"/>
      <c r="B38" s="1"/>
      <c r="C38" s="154"/>
      <c r="D38" s="152"/>
      <c r="E38" s="154"/>
      <c r="F38" s="152"/>
      <c r="G38" s="154"/>
      <c r="H38" s="152"/>
      <c r="I38" s="154"/>
      <c r="J38" s="152"/>
      <c r="K38" s="211"/>
      <c r="L38" s="152"/>
      <c r="M38" s="154"/>
    </row>
    <row r="39" spans="1:14" ht="16.5" customHeight="1" thickBot="1" x14ac:dyDescent="0.3">
      <c r="A39" s="13" t="s">
        <v>95</v>
      </c>
      <c r="B39" s="1"/>
      <c r="C39" s="155">
        <f>SUM(C29:C38)</f>
        <v>215.42</v>
      </c>
      <c r="D39" s="152"/>
      <c r="E39" s="151">
        <f>SUM(E29:E38)</f>
        <v>0</v>
      </c>
      <c r="F39" s="152"/>
      <c r="G39" s="151">
        <f>SUM(G29:G38)</f>
        <v>0</v>
      </c>
      <c r="H39" s="152"/>
      <c r="I39" s="151">
        <f>SUM(I29:I38)</f>
        <v>0</v>
      </c>
      <c r="J39" s="152"/>
      <c r="K39" s="151">
        <f>SUM(K29:K38)</f>
        <v>215.42</v>
      </c>
      <c r="L39" s="152"/>
      <c r="M39" s="151">
        <f>SUM(M29:M38)</f>
        <v>187</v>
      </c>
    </row>
    <row r="40" spans="1:14" x14ac:dyDescent="0.25">
      <c r="A40" s="1"/>
      <c r="B40" s="1"/>
      <c r="C40" s="30"/>
      <c r="D40" s="1"/>
      <c r="E40" s="1"/>
      <c r="F40" s="1"/>
      <c r="G40" s="1"/>
      <c r="H40" s="1"/>
      <c r="I40" s="1"/>
      <c r="J40" s="1"/>
      <c r="K40" s="207">
        <f>IF(K39='R&amp;P Accounts'!B43,0,"cross ref error")</f>
        <v>0</v>
      </c>
      <c r="L40" s="1"/>
      <c r="M40" s="1"/>
    </row>
    <row r="41" spans="1:14" ht="30" customHeight="1" x14ac:dyDescent="0.25">
      <c r="A41" s="67" t="s">
        <v>93</v>
      </c>
      <c r="B41" s="1"/>
      <c r="C41" s="30"/>
      <c r="D41" s="1"/>
      <c r="E41" s="1"/>
      <c r="F41" s="1"/>
      <c r="G41" s="1"/>
      <c r="H41" s="1"/>
      <c r="I41" s="1"/>
      <c r="J41" s="1"/>
      <c r="K41" s="1"/>
      <c r="L41" s="1"/>
      <c r="M41" s="1"/>
    </row>
    <row r="42" spans="1:14" ht="17.25" customHeight="1" x14ac:dyDescent="0.25">
      <c r="A42" s="84" t="s">
        <v>36</v>
      </c>
      <c r="B42" s="1"/>
      <c r="C42" s="154">
        <v>0</v>
      </c>
      <c r="D42" s="152"/>
      <c r="E42" s="154">
        <v>0</v>
      </c>
      <c r="F42" s="152"/>
      <c r="G42" s="154">
        <v>0</v>
      </c>
      <c r="H42" s="152"/>
      <c r="I42" s="154">
        <v>0</v>
      </c>
      <c r="J42" s="152"/>
      <c r="K42" s="211">
        <f>SUM(C42:I42)</f>
        <v>0</v>
      </c>
      <c r="L42" s="152"/>
      <c r="M42" s="154">
        <v>0</v>
      </c>
    </row>
    <row r="43" spans="1:14" ht="16.5" customHeight="1" thickBot="1" x14ac:dyDescent="0.3">
      <c r="A43" s="84" t="s">
        <v>37</v>
      </c>
      <c r="B43" s="1"/>
      <c r="C43" s="154">
        <v>0</v>
      </c>
      <c r="D43" s="152"/>
      <c r="E43" s="154">
        <v>0</v>
      </c>
      <c r="F43" s="152"/>
      <c r="G43" s="154">
        <v>0</v>
      </c>
      <c r="H43" s="152"/>
      <c r="I43" s="154">
        <v>0</v>
      </c>
      <c r="J43" s="152"/>
      <c r="K43" s="211">
        <f>SUM(C43:I43)</f>
        <v>0</v>
      </c>
      <c r="L43" s="152"/>
      <c r="M43" s="154">
        <v>0</v>
      </c>
    </row>
    <row r="44" spans="1:14" ht="16.5" customHeight="1" thickBot="1" x14ac:dyDescent="0.3">
      <c r="A44" s="13" t="s">
        <v>94</v>
      </c>
      <c r="B44" s="1"/>
      <c r="C44" s="155">
        <f>C42+C43</f>
        <v>0</v>
      </c>
      <c r="D44" s="152"/>
      <c r="E44" s="151">
        <f>E42+E43</f>
        <v>0</v>
      </c>
      <c r="F44" s="152"/>
      <c r="G44" s="151">
        <f>G42+G43</f>
        <v>0</v>
      </c>
      <c r="H44" s="152"/>
      <c r="I44" s="151">
        <f>I42+I43</f>
        <v>0</v>
      </c>
      <c r="J44" s="152"/>
      <c r="K44" s="151">
        <f>K42+K43</f>
        <v>0</v>
      </c>
      <c r="L44" s="152"/>
      <c r="M44" s="151">
        <f>M42+M43</f>
        <v>0</v>
      </c>
    </row>
    <row r="45" spans="1:14" ht="17.25" customHeight="1" thickBot="1" x14ac:dyDescent="0.3">
      <c r="A45" s="1"/>
      <c r="B45" s="1"/>
      <c r="C45" s="129"/>
      <c r="D45" s="128"/>
      <c r="E45" s="128"/>
      <c r="F45" s="128"/>
      <c r="G45" s="128"/>
      <c r="H45" s="128"/>
      <c r="I45" s="128"/>
      <c r="J45" s="128"/>
      <c r="K45" s="207">
        <f>IF(K44='R&amp;P Accounts'!B48,0,"cross ref error")</f>
        <v>0</v>
      </c>
      <c r="L45" s="128"/>
      <c r="M45" s="128"/>
    </row>
    <row r="46" spans="1:14" ht="16.5" customHeight="1" thickBot="1" x14ac:dyDescent="0.3">
      <c r="A46" s="107" t="s">
        <v>12</v>
      </c>
      <c r="B46" s="1"/>
      <c r="C46" s="151">
        <f>+C44+C39</f>
        <v>215.42</v>
      </c>
      <c r="D46" s="152"/>
      <c r="E46" s="151">
        <f>+E44+E39</f>
        <v>0</v>
      </c>
      <c r="F46" s="152"/>
      <c r="G46" s="151">
        <f>+G44+G39</f>
        <v>0</v>
      </c>
      <c r="H46" s="152"/>
      <c r="I46" s="151">
        <f>+I44+I39</f>
        <v>0</v>
      </c>
      <c r="J46" s="152"/>
      <c r="K46" s="151">
        <f>+K44+K39</f>
        <v>215.42</v>
      </c>
      <c r="L46" s="152"/>
      <c r="M46" s="151">
        <f>+M44+M39</f>
        <v>187</v>
      </c>
      <c r="N46" s="153"/>
    </row>
    <row r="47" spans="1:14" ht="17.25" customHeight="1" thickBot="1" x14ac:dyDescent="0.3">
      <c r="A47" s="1"/>
      <c r="B47" s="1"/>
      <c r="C47" s="129"/>
      <c r="D47" s="128"/>
      <c r="E47" s="128"/>
      <c r="F47" s="128"/>
      <c r="G47" s="128"/>
      <c r="H47" s="128"/>
      <c r="I47" s="128"/>
      <c r="J47" s="128"/>
      <c r="K47" s="207">
        <f>IF(K46='R&amp;P Accounts'!B50,0,"cross ref error")</f>
        <v>0</v>
      </c>
      <c r="L47" s="128"/>
      <c r="M47" s="128"/>
    </row>
    <row r="48" spans="1:14" ht="18.75" customHeight="1" thickBot="1" x14ac:dyDescent="0.3">
      <c r="A48" s="40" t="s">
        <v>109</v>
      </c>
      <c r="B48" s="1"/>
      <c r="C48" s="149">
        <f>+C25-C46</f>
        <v>9578.66</v>
      </c>
      <c r="D48" s="150"/>
      <c r="E48" s="149">
        <f>+E25-E46</f>
        <v>0</v>
      </c>
      <c r="F48" s="150"/>
      <c r="G48" s="149">
        <f>+G25-G46</f>
        <v>0</v>
      </c>
      <c r="H48" s="150"/>
      <c r="I48" s="149">
        <f>+I25-I46</f>
        <v>0</v>
      </c>
      <c r="J48" s="150"/>
      <c r="K48" s="149">
        <f>+K25-K46</f>
        <v>9578.66</v>
      </c>
      <c r="L48" s="150"/>
      <c r="M48" s="149">
        <f>+M25-M46</f>
        <v>3256.0600000000004</v>
      </c>
    </row>
    <row r="49" spans="1:13" ht="14.25" customHeight="1" thickBot="1" x14ac:dyDescent="0.3">
      <c r="A49" s="40"/>
      <c r="B49" s="1"/>
      <c r="C49" s="209"/>
      <c r="D49" s="150"/>
      <c r="E49" s="209"/>
      <c r="F49" s="150"/>
      <c r="G49" s="209"/>
      <c r="H49" s="150"/>
      <c r="I49" s="209"/>
      <c r="J49" s="150"/>
      <c r="K49" s="209"/>
      <c r="L49" s="150"/>
      <c r="M49" s="209"/>
    </row>
    <row r="50" spans="1:13" ht="18.75" customHeight="1" thickBot="1" x14ac:dyDescent="0.3">
      <c r="A50" s="94" t="s">
        <v>125</v>
      </c>
      <c r="B50" s="1"/>
      <c r="C50" s="149">
        <f>'R&amp;P Accounts'!B54</f>
        <v>0</v>
      </c>
      <c r="D50" s="150"/>
      <c r="E50" s="210"/>
      <c r="F50" s="150"/>
      <c r="G50" s="210"/>
      <c r="H50" s="150"/>
      <c r="I50" s="210"/>
      <c r="J50" s="150"/>
      <c r="K50" s="210">
        <f>SUM(C50:I50)</f>
        <v>0</v>
      </c>
      <c r="L50" s="150"/>
      <c r="M50" s="210"/>
    </row>
    <row r="51" spans="1:13" ht="14.25" customHeight="1" thickBot="1" x14ac:dyDescent="0.3">
      <c r="A51" s="94"/>
      <c r="B51" s="1"/>
      <c r="C51" s="136"/>
      <c r="D51" s="150"/>
      <c r="E51" s="150"/>
      <c r="F51" s="150"/>
      <c r="G51" s="150"/>
      <c r="H51" s="150"/>
      <c r="I51" s="150"/>
      <c r="J51" s="150"/>
      <c r="K51" s="150"/>
      <c r="L51" s="150"/>
      <c r="M51" s="150"/>
    </row>
    <row r="52" spans="1:13" ht="18.75" customHeight="1" thickBot="1" x14ac:dyDescent="0.3">
      <c r="A52" s="13" t="s">
        <v>41</v>
      </c>
      <c r="B52" s="1"/>
      <c r="C52" s="149">
        <f>C48+C50</f>
        <v>9578.66</v>
      </c>
      <c r="D52" s="150"/>
      <c r="E52" s="149">
        <f>E48+E50</f>
        <v>0</v>
      </c>
      <c r="F52" s="150"/>
      <c r="G52" s="149">
        <f>G48+G50</f>
        <v>0</v>
      </c>
      <c r="H52" s="150"/>
      <c r="I52" s="149">
        <f>I48+I50</f>
        <v>0</v>
      </c>
      <c r="J52" s="150"/>
      <c r="K52" s="149">
        <f>K48+K50</f>
        <v>9578.66</v>
      </c>
      <c r="L52" s="150"/>
      <c r="M52" s="149">
        <f>M48+M50</f>
        <v>3256.0600000000004</v>
      </c>
    </row>
    <row r="53" spans="1:13" x14ac:dyDescent="0.25">
      <c r="A53" s="1"/>
      <c r="B53" s="1"/>
      <c r="C53" s="30"/>
      <c r="D53" s="1"/>
      <c r="E53" s="1"/>
      <c r="F53" s="1"/>
      <c r="G53" s="1"/>
      <c r="H53" s="1"/>
      <c r="I53" s="1"/>
      <c r="J53" s="1"/>
      <c r="K53" s="207"/>
      <c r="L53" s="1"/>
      <c r="M53" s="1"/>
    </row>
    <row r="55" spans="1:13" ht="15.6" x14ac:dyDescent="0.3">
      <c r="A55" s="170" t="s">
        <v>111</v>
      </c>
    </row>
    <row r="56" spans="1:13" x14ac:dyDescent="0.25">
      <c r="A56" s="322" t="s">
        <v>138</v>
      </c>
      <c r="B56" s="323"/>
      <c r="C56" s="323"/>
      <c r="D56" s="323"/>
      <c r="E56" s="323"/>
      <c r="F56" s="323"/>
      <c r="G56" s="323"/>
      <c r="H56" s="323"/>
      <c r="I56" s="323"/>
      <c r="J56" s="323"/>
      <c r="K56" s="323"/>
      <c r="L56" s="323"/>
      <c r="M56" s="324"/>
    </row>
    <row r="57" spans="1:13" x14ac:dyDescent="0.25">
      <c r="A57" s="325"/>
      <c r="B57" s="326"/>
      <c r="C57" s="326"/>
      <c r="D57" s="326"/>
      <c r="E57" s="326"/>
      <c r="F57" s="326"/>
      <c r="G57" s="326"/>
      <c r="H57" s="326"/>
      <c r="I57" s="326"/>
      <c r="J57" s="326"/>
      <c r="K57" s="326"/>
      <c r="L57" s="326"/>
      <c r="M57" s="327"/>
    </row>
    <row r="58" spans="1:13" x14ac:dyDescent="0.25">
      <c r="A58" s="325"/>
      <c r="B58" s="326"/>
      <c r="C58" s="326"/>
      <c r="D58" s="326"/>
      <c r="E58" s="326"/>
      <c r="F58" s="326"/>
      <c r="G58" s="326"/>
      <c r="H58" s="326"/>
      <c r="I58" s="326"/>
      <c r="J58" s="326"/>
      <c r="K58" s="326"/>
      <c r="L58" s="326"/>
      <c r="M58" s="327"/>
    </row>
    <row r="59" spans="1:13" x14ac:dyDescent="0.25">
      <c r="A59" s="325"/>
      <c r="B59" s="326"/>
      <c r="C59" s="326"/>
      <c r="D59" s="326"/>
      <c r="E59" s="326"/>
      <c r="F59" s="326"/>
      <c r="G59" s="326"/>
      <c r="H59" s="326"/>
      <c r="I59" s="326"/>
      <c r="J59" s="326"/>
      <c r="K59" s="326"/>
      <c r="L59" s="326"/>
      <c r="M59" s="327"/>
    </row>
    <row r="60" spans="1:13" x14ac:dyDescent="0.25">
      <c r="A60" s="325"/>
      <c r="B60" s="326"/>
      <c r="C60" s="326"/>
      <c r="D60" s="326"/>
      <c r="E60" s="326"/>
      <c r="F60" s="326"/>
      <c r="G60" s="326"/>
      <c r="H60" s="326"/>
      <c r="I60" s="326"/>
      <c r="J60" s="326"/>
      <c r="K60" s="326"/>
      <c r="L60" s="326"/>
      <c r="M60" s="327"/>
    </row>
    <row r="61" spans="1:13" x14ac:dyDescent="0.25">
      <c r="A61" s="325"/>
      <c r="B61" s="326"/>
      <c r="C61" s="326"/>
      <c r="D61" s="326"/>
      <c r="E61" s="326"/>
      <c r="F61" s="326"/>
      <c r="G61" s="326"/>
      <c r="H61" s="326"/>
      <c r="I61" s="326"/>
      <c r="J61" s="326"/>
      <c r="K61" s="326"/>
      <c r="L61" s="326"/>
      <c r="M61" s="327"/>
    </row>
    <row r="62" spans="1:13" x14ac:dyDescent="0.25">
      <c r="A62" s="325"/>
      <c r="B62" s="326"/>
      <c r="C62" s="326"/>
      <c r="D62" s="326"/>
      <c r="E62" s="326"/>
      <c r="F62" s="326"/>
      <c r="G62" s="326"/>
      <c r="H62" s="326"/>
      <c r="I62" s="326"/>
      <c r="J62" s="326"/>
      <c r="K62" s="326"/>
      <c r="L62" s="326"/>
      <c r="M62" s="327"/>
    </row>
    <row r="63" spans="1:13" x14ac:dyDescent="0.25">
      <c r="A63" s="325"/>
      <c r="B63" s="326"/>
      <c r="C63" s="326"/>
      <c r="D63" s="326"/>
      <c r="E63" s="326"/>
      <c r="F63" s="326"/>
      <c r="G63" s="326"/>
      <c r="H63" s="326"/>
      <c r="I63" s="326"/>
      <c r="J63" s="326"/>
      <c r="K63" s="326"/>
      <c r="L63" s="326"/>
      <c r="M63" s="327"/>
    </row>
    <row r="64" spans="1:13" x14ac:dyDescent="0.25">
      <c r="A64" s="328"/>
      <c r="B64" s="329"/>
      <c r="C64" s="329"/>
      <c r="D64" s="329"/>
      <c r="E64" s="329"/>
      <c r="F64" s="329"/>
      <c r="G64" s="329"/>
      <c r="H64" s="329"/>
      <c r="I64" s="329"/>
      <c r="J64" s="329"/>
      <c r="K64" s="329"/>
      <c r="L64" s="329"/>
      <c r="M64" s="330"/>
    </row>
  </sheetData>
  <mergeCells count="6">
    <mergeCell ref="A56:M64"/>
    <mergeCell ref="C1:K1"/>
    <mergeCell ref="A5:E5"/>
    <mergeCell ref="M1:N1"/>
    <mergeCell ref="A2:L2"/>
    <mergeCell ref="H3:K3"/>
  </mergeCells>
  <phoneticPr fontId="14" type="noConversion"/>
  <pageMargins left="0.75" right="0.75" top="1" bottom="1" header="0.5" footer="0.5"/>
  <pageSetup paperSize="9" scale="54" orientation="portrait" r:id="rId1"/>
  <headerFooter alignWithMargins="0">
    <oddHeader>&amp;LAPPENDIX 2</oddHeader>
    <oddFooter>&amp;L&amp;F&amp;A&amp;RDecember  2007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3"/>
  <sheetViews>
    <sheetView tabSelected="1" zoomScale="80" workbookViewId="0">
      <selection activeCell="U7" sqref="U7"/>
    </sheetView>
  </sheetViews>
  <sheetFormatPr defaultColWidth="9.109375" defaultRowHeight="13.2" x14ac:dyDescent="0.25"/>
  <cols>
    <col min="1" max="1" width="49" style="1" customWidth="1"/>
    <col min="2" max="2" width="1.5546875" style="1" customWidth="1"/>
    <col min="3" max="3" width="15.44140625" style="30" customWidth="1"/>
    <col min="4" max="4" width="1.6640625" style="1" customWidth="1"/>
    <col min="5" max="5" width="15.44140625" style="1" customWidth="1"/>
    <col min="6" max="6" width="1.5546875" style="1" customWidth="1"/>
    <col min="7" max="7" width="15.44140625" style="1" customWidth="1"/>
    <col min="8" max="8" width="1.44140625" style="1" customWidth="1"/>
    <col min="9" max="9" width="15.44140625" style="1" customWidth="1"/>
    <col min="10" max="10" width="1.5546875" style="1" customWidth="1"/>
    <col min="11" max="11" width="14.6640625" style="1" customWidth="1"/>
    <col min="12" max="12" width="1.6640625" style="1" customWidth="1"/>
    <col min="13" max="13" width="14.6640625" style="1" customWidth="1"/>
    <col min="14" max="16384" width="9.109375" style="1"/>
  </cols>
  <sheetData>
    <row r="1" spans="1:14" ht="27.75" customHeight="1" x14ac:dyDescent="0.4">
      <c r="C1" s="268" t="str">
        <f>'R&amp;P Accounts'!B2</f>
        <v>The India Rural Evangelical Fellowship (UK)</v>
      </c>
      <c r="D1" s="268"/>
      <c r="E1" s="268"/>
      <c r="F1" s="268"/>
      <c r="G1" s="268"/>
      <c r="H1" s="268"/>
      <c r="I1" s="268"/>
      <c r="J1" s="268"/>
      <c r="K1" s="268"/>
      <c r="M1" s="273" t="str">
        <f>'R&amp;P Accounts'!L2</f>
        <v>SC33100</v>
      </c>
      <c r="N1" s="273"/>
    </row>
    <row r="2" spans="1:14" ht="10.5" customHeight="1" x14ac:dyDescent="0.25">
      <c r="A2" s="275"/>
      <c r="B2" s="275"/>
      <c r="C2" s="275"/>
      <c r="D2" s="275"/>
      <c r="E2" s="275"/>
      <c r="F2" s="275"/>
      <c r="G2" s="275"/>
      <c r="H2" s="275"/>
      <c r="I2" s="275"/>
      <c r="J2" s="275"/>
      <c r="K2" s="275"/>
      <c r="L2" s="275"/>
    </row>
    <row r="3" spans="1:14" s="46" customFormat="1" ht="26.25" customHeight="1" x14ac:dyDescent="0.25">
      <c r="A3" s="42" t="s">
        <v>115</v>
      </c>
      <c r="B3" s="42"/>
      <c r="C3" s="43"/>
      <c r="D3" s="42"/>
      <c r="E3" s="42"/>
      <c r="F3" s="42"/>
      <c r="G3" s="42"/>
      <c r="H3" s="274"/>
      <c r="I3" s="274"/>
      <c r="J3" s="274"/>
      <c r="K3" s="274"/>
      <c r="L3" s="79"/>
      <c r="M3" s="45"/>
    </row>
    <row r="4" spans="1:14" ht="15" customHeight="1" x14ac:dyDescent="0.25">
      <c r="A4" s="275"/>
      <c r="B4" s="275"/>
      <c r="C4" s="275"/>
      <c r="D4" s="275"/>
      <c r="E4" s="275"/>
      <c r="F4" s="275"/>
      <c r="G4" s="275"/>
      <c r="H4" s="275"/>
      <c r="I4" s="275"/>
      <c r="J4" s="275"/>
      <c r="K4" s="275"/>
      <c r="L4" s="275"/>
    </row>
    <row r="5" spans="1:14" ht="20.100000000000001" customHeight="1" x14ac:dyDescent="0.25">
      <c r="A5" s="321" t="s">
        <v>131</v>
      </c>
      <c r="B5" s="321"/>
      <c r="C5" s="321"/>
      <c r="D5" s="321"/>
      <c r="E5" s="321"/>
      <c r="F5" s="38"/>
      <c r="G5" s="38"/>
      <c r="H5" s="38"/>
      <c r="I5" s="38"/>
      <c r="J5" s="12"/>
      <c r="K5" s="82"/>
      <c r="L5" s="82"/>
    </row>
    <row r="6" spans="1:14" ht="54" customHeight="1" x14ac:dyDescent="0.25">
      <c r="A6" s="70"/>
      <c r="B6" s="70"/>
      <c r="C6" s="111" t="s">
        <v>105</v>
      </c>
      <c r="D6" s="111"/>
      <c r="E6" s="111" t="s">
        <v>106</v>
      </c>
      <c r="F6" s="112"/>
      <c r="G6" s="111" t="s">
        <v>107</v>
      </c>
      <c r="H6" s="112"/>
      <c r="I6" s="111" t="s">
        <v>108</v>
      </c>
      <c r="J6" s="102"/>
    </row>
    <row r="7" spans="1:14" ht="54" customHeight="1" x14ac:dyDescent="0.25">
      <c r="A7" s="70"/>
      <c r="B7" s="70"/>
      <c r="C7" s="108"/>
      <c r="D7" s="108"/>
      <c r="E7" s="108"/>
      <c r="F7" s="103"/>
      <c r="G7" s="108"/>
      <c r="H7" s="103"/>
      <c r="I7" s="108"/>
      <c r="J7" s="102"/>
      <c r="K7" s="109" t="s">
        <v>99</v>
      </c>
      <c r="L7" s="82"/>
      <c r="M7" s="110" t="s">
        <v>100</v>
      </c>
    </row>
    <row r="8" spans="1:14" ht="19.5" customHeight="1" x14ac:dyDescent="0.25">
      <c r="A8" s="104" t="s">
        <v>90</v>
      </c>
      <c r="B8" s="12"/>
      <c r="C8" s="12"/>
      <c r="D8" s="12"/>
      <c r="E8" s="12"/>
      <c r="F8" s="12"/>
      <c r="G8" s="12"/>
      <c r="H8" s="12"/>
      <c r="I8" s="12"/>
      <c r="J8" s="12"/>
      <c r="K8" s="12"/>
      <c r="L8" s="12"/>
    </row>
    <row r="9" spans="1:14" ht="17.25" customHeight="1" x14ac:dyDescent="0.25">
      <c r="A9" s="83" t="s">
        <v>20</v>
      </c>
      <c r="C9" s="211">
        <f>'R&amp;P Accounts'!D12</f>
        <v>27602.73</v>
      </c>
      <c r="D9" s="215"/>
      <c r="E9" s="211">
        <v>0</v>
      </c>
      <c r="F9" s="119"/>
      <c r="G9" s="211">
        <v>0</v>
      </c>
      <c r="H9" s="215"/>
      <c r="I9" s="211">
        <v>0</v>
      </c>
      <c r="J9" s="119"/>
      <c r="K9" s="211">
        <f>SUM(C9:I9)</f>
        <v>27602.73</v>
      </c>
      <c r="L9" s="165"/>
      <c r="M9" s="211">
        <v>46487.91</v>
      </c>
    </row>
    <row r="10" spans="1:14" ht="17.25" customHeight="1" x14ac:dyDescent="0.25">
      <c r="A10" s="83" t="s">
        <v>21</v>
      </c>
      <c r="B10" s="69"/>
      <c r="C10" s="115">
        <v>0</v>
      </c>
      <c r="D10" s="116"/>
      <c r="E10" s="211">
        <v>0</v>
      </c>
      <c r="F10" s="119"/>
      <c r="G10" s="211">
        <v>0</v>
      </c>
      <c r="H10" s="215"/>
      <c r="I10" s="211">
        <v>0</v>
      </c>
      <c r="J10" s="119"/>
      <c r="K10" s="211">
        <f t="shared" ref="K10:K16" si="0">SUM(C10:I10)</f>
        <v>0</v>
      </c>
      <c r="L10" s="116"/>
      <c r="M10" s="166">
        <v>0</v>
      </c>
    </row>
    <row r="11" spans="1:14" ht="18" customHeight="1" x14ac:dyDescent="0.25">
      <c r="A11" s="83" t="s">
        <v>22</v>
      </c>
      <c r="B11" s="70"/>
      <c r="C11" s="115">
        <v>0</v>
      </c>
      <c r="D11" s="116"/>
      <c r="E11" s="211">
        <v>0</v>
      </c>
      <c r="F11" s="119"/>
      <c r="G11" s="211">
        <v>0</v>
      </c>
      <c r="H11" s="215"/>
      <c r="I11" s="211">
        <v>0</v>
      </c>
      <c r="J11" s="119"/>
      <c r="K11" s="211">
        <f t="shared" si="0"/>
        <v>0</v>
      </c>
      <c r="L11" s="116"/>
      <c r="M11" s="166">
        <v>0</v>
      </c>
    </row>
    <row r="12" spans="1:14" ht="16.5" customHeight="1" x14ac:dyDescent="0.25">
      <c r="A12" s="83" t="s">
        <v>23</v>
      </c>
      <c r="B12" s="70"/>
      <c r="C12" s="115">
        <v>0</v>
      </c>
      <c r="D12" s="116"/>
      <c r="E12" s="211">
        <v>0</v>
      </c>
      <c r="F12" s="119"/>
      <c r="G12" s="211">
        <v>0</v>
      </c>
      <c r="H12" s="215"/>
      <c r="I12" s="211">
        <v>0</v>
      </c>
      <c r="J12" s="119"/>
      <c r="K12" s="211">
        <f t="shared" si="0"/>
        <v>0</v>
      </c>
      <c r="L12" s="116"/>
      <c r="M12" s="166">
        <v>0</v>
      </c>
    </row>
    <row r="13" spans="1:14" ht="18" customHeight="1" x14ac:dyDescent="0.25">
      <c r="A13" s="83" t="s">
        <v>24</v>
      </c>
      <c r="B13" s="70"/>
      <c r="C13" s="115">
        <v>0</v>
      </c>
      <c r="D13" s="116"/>
      <c r="E13" s="211">
        <v>0</v>
      </c>
      <c r="F13" s="119"/>
      <c r="G13" s="211">
        <v>0</v>
      </c>
      <c r="H13" s="215"/>
      <c r="I13" s="211">
        <v>0</v>
      </c>
      <c r="J13" s="119"/>
      <c r="K13" s="211">
        <f t="shared" si="0"/>
        <v>0</v>
      </c>
      <c r="L13" s="116"/>
      <c r="M13" s="166">
        <v>0</v>
      </c>
    </row>
    <row r="14" spans="1:14" ht="29.25" customHeight="1" x14ac:dyDescent="0.25">
      <c r="A14" s="83" t="s">
        <v>25</v>
      </c>
      <c r="B14" s="70"/>
      <c r="C14" s="115">
        <v>0</v>
      </c>
      <c r="D14" s="116"/>
      <c r="E14" s="211">
        <v>0</v>
      </c>
      <c r="F14" s="119"/>
      <c r="G14" s="211">
        <v>0</v>
      </c>
      <c r="H14" s="215"/>
      <c r="I14" s="211">
        <v>0</v>
      </c>
      <c r="J14" s="119"/>
      <c r="K14" s="211">
        <f t="shared" si="0"/>
        <v>0</v>
      </c>
      <c r="L14" s="116"/>
      <c r="M14" s="166">
        <v>0</v>
      </c>
    </row>
    <row r="15" spans="1:14" ht="17.25" customHeight="1" x14ac:dyDescent="0.25">
      <c r="A15" s="83" t="s">
        <v>67</v>
      </c>
      <c r="C15" s="120">
        <v>0</v>
      </c>
      <c r="D15" s="152"/>
      <c r="E15" s="211">
        <v>0</v>
      </c>
      <c r="F15" s="119"/>
      <c r="G15" s="211">
        <v>0</v>
      </c>
      <c r="H15" s="215"/>
      <c r="I15" s="211">
        <v>0</v>
      </c>
      <c r="J15" s="152"/>
      <c r="K15" s="211">
        <f t="shared" si="0"/>
        <v>0</v>
      </c>
      <c r="L15" s="167"/>
      <c r="M15" s="166">
        <v>0</v>
      </c>
    </row>
    <row r="16" spans="1:14" ht="17.25" customHeight="1" thickBot="1" x14ac:dyDescent="0.3">
      <c r="A16" s="83" t="s">
        <v>68</v>
      </c>
      <c r="C16" s="212">
        <v>0</v>
      </c>
      <c r="D16" s="152"/>
      <c r="E16" s="211">
        <v>0</v>
      </c>
      <c r="F16" s="119"/>
      <c r="G16" s="211">
        <v>0</v>
      </c>
      <c r="H16" s="215"/>
      <c r="I16" s="211">
        <v>0</v>
      </c>
      <c r="J16" s="152"/>
      <c r="K16" s="211">
        <f t="shared" si="0"/>
        <v>0</v>
      </c>
      <c r="L16" s="167"/>
      <c r="M16" s="166">
        <v>0</v>
      </c>
    </row>
    <row r="17" spans="1:13" ht="18" customHeight="1" thickBot="1" x14ac:dyDescent="0.35">
      <c r="A17" s="105" t="s">
        <v>95</v>
      </c>
      <c r="B17" s="94"/>
      <c r="C17" s="213">
        <f>SUM(C9:C16)</f>
        <v>27602.73</v>
      </c>
      <c r="D17" s="214"/>
      <c r="E17" s="213">
        <f>SUM(E9:E16)</f>
        <v>0</v>
      </c>
      <c r="F17" s="214"/>
      <c r="G17" s="213">
        <f>SUM(G9:G16)</f>
        <v>0</v>
      </c>
      <c r="H17" s="214"/>
      <c r="I17" s="213">
        <f>SUM(I9:I16)</f>
        <v>0</v>
      </c>
      <c r="J17" s="214"/>
      <c r="K17" s="213">
        <f>SUM(K9:K16)</f>
        <v>27602.73</v>
      </c>
      <c r="L17" s="214"/>
      <c r="M17" s="213">
        <v>46487.91</v>
      </c>
    </row>
    <row r="18" spans="1:13" ht="15.75" customHeight="1" x14ac:dyDescent="0.25">
      <c r="A18" s="93"/>
      <c r="B18" s="93"/>
      <c r="C18" s="93"/>
      <c r="D18" s="93"/>
      <c r="E18" s="93"/>
      <c r="F18" s="93"/>
      <c r="G18" s="93"/>
      <c r="H18" s="93"/>
      <c r="I18" s="93"/>
      <c r="J18" s="93"/>
      <c r="K18" s="208">
        <f>IF(K17='R&amp;P Accounts'!D22,0,"cross ref error")</f>
        <v>0</v>
      </c>
      <c r="L18" s="93"/>
    </row>
    <row r="19" spans="1:13" ht="29.25" customHeight="1" x14ac:dyDescent="0.25">
      <c r="A19" s="67" t="s">
        <v>91</v>
      </c>
      <c r="C19" s="1"/>
    </row>
    <row r="20" spans="1:13" ht="16.5" customHeight="1" x14ac:dyDescent="0.25">
      <c r="A20" s="83" t="s">
        <v>26</v>
      </c>
      <c r="C20" s="120">
        <v>0</v>
      </c>
      <c r="D20" s="152"/>
      <c r="E20" s="120">
        <v>0</v>
      </c>
      <c r="F20" s="152"/>
      <c r="G20" s="120">
        <v>0</v>
      </c>
      <c r="H20" s="152"/>
      <c r="I20" s="120">
        <v>0</v>
      </c>
      <c r="J20" s="152"/>
      <c r="K20" s="211">
        <f>SUM(C20:I20)</f>
        <v>0</v>
      </c>
      <c r="L20" s="152"/>
      <c r="M20" s="120">
        <v>0</v>
      </c>
    </row>
    <row r="21" spans="1:13" ht="17.25" customHeight="1" thickBot="1" x14ac:dyDescent="0.3">
      <c r="A21" s="83" t="s">
        <v>27</v>
      </c>
      <c r="C21" s="120">
        <v>0</v>
      </c>
      <c r="D21" s="152"/>
      <c r="E21" s="120">
        <v>0</v>
      </c>
      <c r="F21" s="152"/>
      <c r="G21" s="120">
        <v>0</v>
      </c>
      <c r="H21" s="152"/>
      <c r="I21" s="120">
        <v>0</v>
      </c>
      <c r="J21" s="152"/>
      <c r="K21" s="211">
        <f>SUM(C21:I21)</f>
        <v>0</v>
      </c>
      <c r="L21" s="152"/>
      <c r="M21" s="120">
        <v>0</v>
      </c>
    </row>
    <row r="22" spans="1:13" ht="18" customHeight="1" thickBot="1" x14ac:dyDescent="0.35">
      <c r="A22" s="105" t="s">
        <v>95</v>
      </c>
      <c r="C22" s="157">
        <f>SUM(C20:C21)</f>
        <v>0</v>
      </c>
      <c r="D22" s="152"/>
      <c r="E22" s="158">
        <f>SUM(E20:E21)</f>
        <v>0</v>
      </c>
      <c r="F22" s="152"/>
      <c r="G22" s="158">
        <f>SUM(G20:G21)</f>
        <v>0</v>
      </c>
      <c r="H22" s="152"/>
      <c r="I22" s="158">
        <f>SUM(I20:I21)</f>
        <v>0</v>
      </c>
      <c r="J22" s="152"/>
      <c r="K22" s="158">
        <f>SUM(K20:K21)</f>
        <v>0</v>
      </c>
      <c r="L22" s="152"/>
      <c r="M22" s="158">
        <f>SUM(M20:M21)</f>
        <v>0</v>
      </c>
    </row>
    <row r="23" spans="1:13" ht="5.25" customHeight="1" thickBot="1" x14ac:dyDescent="0.35">
      <c r="A23" s="105"/>
      <c r="C23" s="152"/>
      <c r="D23" s="152"/>
      <c r="E23" s="152"/>
      <c r="F23" s="152"/>
      <c r="G23" s="152"/>
      <c r="H23" s="152"/>
      <c r="I23" s="152"/>
      <c r="J23" s="152"/>
      <c r="K23" s="152"/>
      <c r="L23" s="152"/>
      <c r="M23" s="152"/>
    </row>
    <row r="24" spans="1:13" ht="18" customHeight="1" thickBot="1" x14ac:dyDescent="0.35">
      <c r="A24" s="105" t="s">
        <v>96</v>
      </c>
      <c r="C24" s="158">
        <f>C17+C22</f>
        <v>27602.73</v>
      </c>
      <c r="D24" s="152"/>
      <c r="E24" s="158">
        <f>E17+E22</f>
        <v>0</v>
      </c>
      <c r="F24" s="152"/>
      <c r="G24" s="158">
        <f>G17+G22</f>
        <v>0</v>
      </c>
      <c r="H24" s="152"/>
      <c r="I24" s="158">
        <f>I17+I22</f>
        <v>0</v>
      </c>
      <c r="J24" s="152"/>
      <c r="K24" s="158">
        <f>K17+K22</f>
        <v>27602.73</v>
      </c>
      <c r="L24" s="152"/>
      <c r="M24" s="158">
        <f>M17+M22</f>
        <v>46487.91</v>
      </c>
    </row>
    <row r="25" spans="1:13" ht="19.5" customHeight="1" x14ac:dyDescent="0.25">
      <c r="C25" s="1"/>
      <c r="K25" s="207">
        <f>IF(K24='R&amp;P Accounts'!D29,0,"cross ref error")</f>
        <v>0</v>
      </c>
    </row>
    <row r="26" spans="1:13" ht="19.5" customHeight="1" x14ac:dyDescent="0.25">
      <c r="C26" s="1"/>
    </row>
    <row r="27" spans="1:13" ht="19.5" customHeight="1" x14ac:dyDescent="0.25">
      <c r="A27" s="27" t="s">
        <v>92</v>
      </c>
      <c r="C27" s="1"/>
    </row>
    <row r="28" spans="1:13" ht="17.25" customHeight="1" x14ac:dyDescent="0.25">
      <c r="A28" s="84" t="s">
        <v>28</v>
      </c>
      <c r="C28" s="120">
        <v>0</v>
      </c>
      <c r="D28" s="152"/>
      <c r="E28" s="120">
        <v>0</v>
      </c>
      <c r="F28" s="152"/>
      <c r="G28" s="120">
        <v>0</v>
      </c>
      <c r="H28" s="152"/>
      <c r="I28" s="120">
        <v>0</v>
      </c>
      <c r="J28" s="152"/>
      <c r="K28" s="211">
        <f t="shared" ref="K28:K36" si="1">SUM(C28:I28)</f>
        <v>0</v>
      </c>
      <c r="L28" s="152"/>
      <c r="M28" s="120">
        <v>0</v>
      </c>
    </row>
    <row r="29" spans="1:13" ht="16.5" customHeight="1" x14ac:dyDescent="0.25">
      <c r="A29" s="84" t="s">
        <v>118</v>
      </c>
      <c r="C29" s="120">
        <v>0</v>
      </c>
      <c r="D29" s="152"/>
      <c r="E29" s="120">
        <v>0</v>
      </c>
      <c r="F29" s="152"/>
      <c r="G29" s="120">
        <v>0</v>
      </c>
      <c r="H29" s="152"/>
      <c r="I29" s="120">
        <v>0</v>
      </c>
      <c r="J29" s="152"/>
      <c r="K29" s="211">
        <f t="shared" si="1"/>
        <v>0</v>
      </c>
      <c r="L29" s="152"/>
      <c r="M29" s="120">
        <v>0</v>
      </c>
    </row>
    <row r="30" spans="1:13" ht="17.25" customHeight="1" x14ac:dyDescent="0.25">
      <c r="A30" s="84" t="s">
        <v>29</v>
      </c>
      <c r="C30" s="154">
        <v>0</v>
      </c>
      <c r="D30" s="152"/>
      <c r="E30" s="120">
        <v>0</v>
      </c>
      <c r="F30" s="152"/>
      <c r="G30" s="120">
        <v>0</v>
      </c>
      <c r="H30" s="152"/>
      <c r="I30" s="120">
        <v>0</v>
      </c>
      <c r="J30" s="152"/>
      <c r="K30" s="211">
        <f t="shared" si="1"/>
        <v>0</v>
      </c>
      <c r="L30" s="152"/>
      <c r="M30" s="154">
        <v>0</v>
      </c>
    </row>
    <row r="31" spans="1:13" ht="17.25" customHeight="1" x14ac:dyDescent="0.25">
      <c r="A31" s="84" t="s">
        <v>30</v>
      </c>
      <c r="C31" s="154">
        <f>'R&amp;P Accounts'!D35</f>
        <v>41908.129999999997</v>
      </c>
      <c r="D31" s="152"/>
      <c r="E31" s="120">
        <v>0</v>
      </c>
      <c r="F31" s="152"/>
      <c r="G31" s="120">
        <v>0</v>
      </c>
      <c r="H31" s="152"/>
      <c r="I31" s="120">
        <v>0</v>
      </c>
      <c r="J31" s="152"/>
      <c r="K31" s="211">
        <f t="shared" si="1"/>
        <v>41908.129999999997</v>
      </c>
      <c r="L31" s="152"/>
      <c r="M31" s="154">
        <v>43532</v>
      </c>
    </row>
    <row r="32" spans="1:13" ht="17.25" customHeight="1" x14ac:dyDescent="0.25">
      <c r="A32" s="84" t="s">
        <v>31</v>
      </c>
      <c r="C32" s="154">
        <v>0</v>
      </c>
      <c r="D32" s="152"/>
      <c r="E32" s="120">
        <v>0</v>
      </c>
      <c r="F32" s="152"/>
      <c r="G32" s="120">
        <v>0</v>
      </c>
      <c r="H32" s="152"/>
      <c r="I32" s="120">
        <v>0</v>
      </c>
      <c r="J32" s="152"/>
      <c r="K32" s="211">
        <f t="shared" si="1"/>
        <v>0</v>
      </c>
      <c r="L32" s="152"/>
      <c r="M32" s="154">
        <v>0</v>
      </c>
    </row>
    <row r="33" spans="1:13" ht="17.25" customHeight="1" x14ac:dyDescent="0.25">
      <c r="A33" s="84" t="s">
        <v>32</v>
      </c>
      <c r="C33" s="154">
        <v>0</v>
      </c>
      <c r="D33" s="152"/>
      <c r="E33" s="120">
        <v>0</v>
      </c>
      <c r="F33" s="152"/>
      <c r="G33" s="120">
        <v>0</v>
      </c>
      <c r="H33" s="152"/>
      <c r="I33" s="120">
        <v>0</v>
      </c>
      <c r="J33" s="152"/>
      <c r="K33" s="211">
        <f t="shared" si="1"/>
        <v>0</v>
      </c>
      <c r="L33" s="152"/>
      <c r="M33" s="154">
        <v>0</v>
      </c>
    </row>
    <row r="34" spans="1:13" ht="17.25" customHeight="1" x14ac:dyDescent="0.25">
      <c r="A34" s="85" t="s">
        <v>33</v>
      </c>
      <c r="C34" s="154">
        <v>0</v>
      </c>
      <c r="D34" s="152"/>
      <c r="E34" s="120">
        <v>0</v>
      </c>
      <c r="F34" s="152"/>
      <c r="G34" s="120">
        <v>0</v>
      </c>
      <c r="H34" s="152"/>
      <c r="I34" s="120">
        <v>0</v>
      </c>
      <c r="J34" s="152"/>
      <c r="K34" s="211">
        <f t="shared" si="1"/>
        <v>0</v>
      </c>
      <c r="L34" s="152"/>
      <c r="M34" s="154">
        <v>0</v>
      </c>
    </row>
    <row r="35" spans="1:13" ht="17.25" customHeight="1" x14ac:dyDescent="0.25">
      <c r="A35" s="85" t="s">
        <v>34</v>
      </c>
      <c r="C35" s="154">
        <v>0</v>
      </c>
      <c r="D35" s="152"/>
      <c r="E35" s="120">
        <v>0</v>
      </c>
      <c r="F35" s="152"/>
      <c r="G35" s="120">
        <v>0</v>
      </c>
      <c r="H35" s="152"/>
      <c r="I35" s="120">
        <v>0</v>
      </c>
      <c r="J35" s="152"/>
      <c r="K35" s="211">
        <f t="shared" si="1"/>
        <v>0</v>
      </c>
      <c r="L35" s="152"/>
      <c r="M35" s="154">
        <v>0</v>
      </c>
    </row>
    <row r="36" spans="1:13" ht="17.25" customHeight="1" x14ac:dyDescent="0.25">
      <c r="A36" s="85" t="s">
        <v>35</v>
      </c>
      <c r="C36" s="154">
        <v>0</v>
      </c>
      <c r="D36" s="152"/>
      <c r="E36" s="120">
        <v>0</v>
      </c>
      <c r="F36" s="152"/>
      <c r="G36" s="120">
        <v>0</v>
      </c>
      <c r="H36" s="152"/>
      <c r="I36" s="120">
        <v>0</v>
      </c>
      <c r="J36" s="152"/>
      <c r="K36" s="211">
        <f t="shared" si="1"/>
        <v>0</v>
      </c>
      <c r="L36" s="152"/>
      <c r="M36" s="154">
        <v>0</v>
      </c>
    </row>
    <row r="37" spans="1:13" ht="17.25" customHeight="1" thickBot="1" x14ac:dyDescent="0.3">
      <c r="A37" s="106"/>
      <c r="C37" s="154"/>
      <c r="D37" s="152"/>
      <c r="E37" s="154"/>
      <c r="F37" s="152"/>
      <c r="G37" s="154"/>
      <c r="H37" s="152"/>
      <c r="I37" s="154"/>
      <c r="J37" s="152"/>
      <c r="K37" s="211"/>
      <c r="L37" s="152"/>
      <c r="M37" s="154"/>
    </row>
    <row r="38" spans="1:13" ht="17.25" customHeight="1" thickBot="1" x14ac:dyDescent="0.3">
      <c r="A38" s="13" t="s">
        <v>95</v>
      </c>
      <c r="C38" s="155">
        <f>SUM(C28:C37)</f>
        <v>41908.129999999997</v>
      </c>
      <c r="D38" s="152"/>
      <c r="E38" s="151">
        <f>SUM(E28:E37)</f>
        <v>0</v>
      </c>
      <c r="F38" s="152"/>
      <c r="G38" s="151">
        <f>SUM(G28:G37)</f>
        <v>0</v>
      </c>
      <c r="H38" s="152"/>
      <c r="I38" s="151">
        <f>SUM(I28:I37)</f>
        <v>0</v>
      </c>
      <c r="J38" s="152"/>
      <c r="K38" s="151">
        <f>SUM(K28:K37)</f>
        <v>41908.129999999997</v>
      </c>
      <c r="L38" s="152"/>
      <c r="M38" s="151">
        <f>SUM(M28:M37)</f>
        <v>43532</v>
      </c>
    </row>
    <row r="39" spans="1:13" x14ac:dyDescent="0.25">
      <c r="K39" s="207">
        <f>IF(K38='R&amp;P Accounts'!D43,0,"cross ref error")</f>
        <v>0</v>
      </c>
    </row>
    <row r="40" spans="1:13" ht="27.6" x14ac:dyDescent="0.25">
      <c r="A40" s="67" t="s">
        <v>93</v>
      </c>
    </row>
    <row r="41" spans="1:13" ht="17.25" customHeight="1" x14ac:dyDescent="0.25">
      <c r="A41" s="84" t="s">
        <v>36</v>
      </c>
      <c r="C41" s="154">
        <v>0</v>
      </c>
      <c r="D41" s="152"/>
      <c r="E41" s="154">
        <v>0</v>
      </c>
      <c r="F41" s="152"/>
      <c r="G41" s="154">
        <v>0</v>
      </c>
      <c r="H41" s="152"/>
      <c r="I41" s="154">
        <v>0</v>
      </c>
      <c r="J41" s="152"/>
      <c r="K41" s="211">
        <f>SUM(C41:I41)</f>
        <v>0</v>
      </c>
      <c r="L41" s="152">
        <v>0</v>
      </c>
      <c r="M41" s="154">
        <v>0</v>
      </c>
    </row>
    <row r="42" spans="1:13" ht="17.25" customHeight="1" thickBot="1" x14ac:dyDescent="0.3">
      <c r="A42" s="84" t="s">
        <v>37</v>
      </c>
      <c r="C42" s="154">
        <v>0</v>
      </c>
      <c r="D42" s="152"/>
      <c r="E42" s="154">
        <v>0</v>
      </c>
      <c r="F42" s="152"/>
      <c r="G42" s="154">
        <v>0</v>
      </c>
      <c r="H42" s="152"/>
      <c r="I42" s="154">
        <v>0</v>
      </c>
      <c r="J42" s="152"/>
      <c r="K42" s="211">
        <f>SUM(C42:I42)</f>
        <v>0</v>
      </c>
      <c r="L42" s="152"/>
      <c r="M42" s="154">
        <v>0</v>
      </c>
    </row>
    <row r="43" spans="1:13" ht="17.25" customHeight="1" thickBot="1" x14ac:dyDescent="0.3">
      <c r="A43" s="13" t="s">
        <v>94</v>
      </c>
      <c r="C43" s="155">
        <f>C41+C42</f>
        <v>0</v>
      </c>
      <c r="D43" s="152"/>
      <c r="E43" s="151">
        <f>E41+E42</f>
        <v>0</v>
      </c>
      <c r="F43" s="152"/>
      <c r="G43" s="151">
        <f>G41+G42</f>
        <v>0</v>
      </c>
      <c r="H43" s="152"/>
      <c r="I43" s="151">
        <f>I41+I42</f>
        <v>0</v>
      </c>
      <c r="J43" s="152"/>
      <c r="K43" s="151">
        <f>K41+K42</f>
        <v>0</v>
      </c>
      <c r="L43" s="152"/>
      <c r="M43" s="151">
        <f>M41+M42</f>
        <v>0</v>
      </c>
    </row>
    <row r="44" spans="1:13" ht="13.8" thickBot="1" x14ac:dyDescent="0.3">
      <c r="K44" s="207">
        <f>IF(K43='R&amp;P Accounts'!D48,0,"cross ref error")</f>
        <v>0</v>
      </c>
    </row>
    <row r="45" spans="1:13" ht="17.25" customHeight="1" thickBot="1" x14ac:dyDescent="0.3">
      <c r="A45" s="107" t="s">
        <v>12</v>
      </c>
      <c r="C45" s="151">
        <f>+C43+C38</f>
        <v>41908.129999999997</v>
      </c>
      <c r="D45" s="152"/>
      <c r="E45" s="151">
        <f>+E43+E38</f>
        <v>0</v>
      </c>
      <c r="F45" s="152"/>
      <c r="G45" s="151">
        <f>+G43+G38</f>
        <v>0</v>
      </c>
      <c r="H45" s="152"/>
      <c r="I45" s="151">
        <f>+I43+I38</f>
        <v>0</v>
      </c>
      <c r="J45" s="152"/>
      <c r="K45" s="151">
        <f>+K43+K38</f>
        <v>41908.129999999997</v>
      </c>
      <c r="L45" s="152"/>
      <c r="M45" s="151">
        <f>+M43+M38</f>
        <v>43532</v>
      </c>
    </row>
    <row r="46" spans="1:13" ht="13.8" thickBot="1" x14ac:dyDescent="0.3">
      <c r="K46" s="207">
        <f>IF(K45='R&amp;P Accounts'!D50,0,"cross ref error")</f>
        <v>0</v>
      </c>
    </row>
    <row r="47" spans="1:13" ht="17.25" customHeight="1" thickBot="1" x14ac:dyDescent="0.3">
      <c r="A47" s="40" t="s">
        <v>109</v>
      </c>
      <c r="C47" s="149">
        <f>+C24-C45</f>
        <v>-14305.399999999998</v>
      </c>
      <c r="D47" s="150"/>
      <c r="E47" s="149">
        <f>+E24-E45</f>
        <v>0</v>
      </c>
      <c r="F47" s="150"/>
      <c r="G47" s="149">
        <f>+G24-G45</f>
        <v>0</v>
      </c>
      <c r="H47" s="150"/>
      <c r="I47" s="149">
        <f>+I24-I45</f>
        <v>0</v>
      </c>
      <c r="J47" s="150"/>
      <c r="K47" s="149">
        <f>+K24-K45</f>
        <v>-14305.399999999998</v>
      </c>
      <c r="L47" s="150"/>
      <c r="M47" s="149">
        <f>+M24-M45</f>
        <v>2955.9100000000035</v>
      </c>
    </row>
    <row r="48" spans="1:13" ht="14.25" customHeight="1" thickBot="1" x14ac:dyDescent="0.3">
      <c r="A48" s="40"/>
      <c r="C48" s="209"/>
      <c r="D48" s="150"/>
      <c r="E48" s="209"/>
      <c r="F48" s="150"/>
      <c r="G48" s="209"/>
      <c r="H48" s="150"/>
      <c r="I48" s="209"/>
      <c r="J48" s="150"/>
      <c r="K48" s="209"/>
      <c r="L48" s="150"/>
      <c r="M48" s="209"/>
    </row>
    <row r="49" spans="1:13" s="128" customFormat="1" ht="17.25" customHeight="1" thickBot="1" x14ac:dyDescent="0.3">
      <c r="A49" s="94" t="s">
        <v>125</v>
      </c>
      <c r="C49" s="149">
        <f>'R&amp;P Accounts'!D54</f>
        <v>0</v>
      </c>
      <c r="D49" s="150"/>
      <c r="E49" s="210"/>
      <c r="F49" s="150"/>
      <c r="G49" s="210"/>
      <c r="H49" s="150"/>
      <c r="I49" s="210"/>
      <c r="J49" s="150"/>
      <c r="K49" s="210">
        <f>SUM(C49:I49)</f>
        <v>0</v>
      </c>
      <c r="L49" s="150"/>
      <c r="M49" s="210"/>
    </row>
    <row r="50" spans="1:13" ht="14.25" customHeight="1" thickBot="1" x14ac:dyDescent="0.3">
      <c r="A50" s="11"/>
      <c r="C50" s="168"/>
      <c r="D50" s="169"/>
      <c r="E50" s="169"/>
      <c r="F50" s="169"/>
      <c r="G50" s="169"/>
      <c r="H50" s="169"/>
      <c r="I50" s="169"/>
      <c r="J50" s="169"/>
      <c r="K50" s="169"/>
      <c r="L50" s="169"/>
      <c r="M50" s="169"/>
    </row>
    <row r="51" spans="1:13" ht="17.25" customHeight="1" thickBot="1" x14ac:dyDescent="0.3">
      <c r="A51" s="13" t="s">
        <v>41</v>
      </c>
      <c r="C51" s="149">
        <f>C47+C49</f>
        <v>-14305.399999999998</v>
      </c>
      <c r="D51" s="150"/>
      <c r="E51" s="149">
        <f>E47+E49</f>
        <v>0</v>
      </c>
      <c r="F51" s="150"/>
      <c r="G51" s="149">
        <f>G47+G49</f>
        <v>0</v>
      </c>
      <c r="H51" s="150"/>
      <c r="I51" s="149">
        <f>I47+I49</f>
        <v>0</v>
      </c>
      <c r="J51" s="150"/>
      <c r="K51" s="149">
        <f>K47+K49</f>
        <v>-14305.399999999998</v>
      </c>
      <c r="L51" s="150"/>
      <c r="M51" s="149">
        <f>M47+M49</f>
        <v>2955.9100000000035</v>
      </c>
    </row>
    <row r="52" spans="1:13" x14ac:dyDescent="0.25">
      <c r="K52" s="207"/>
    </row>
    <row r="54" spans="1:13" ht="15.6" x14ac:dyDescent="0.3">
      <c r="A54" s="170" t="s">
        <v>111</v>
      </c>
    </row>
    <row r="55" spans="1:13" x14ac:dyDescent="0.25">
      <c r="A55" s="332" t="s">
        <v>153</v>
      </c>
      <c r="B55" s="333"/>
      <c r="C55" s="333"/>
      <c r="D55" s="333"/>
      <c r="E55" s="333"/>
      <c r="F55" s="333"/>
      <c r="G55" s="333"/>
      <c r="H55" s="333"/>
      <c r="I55" s="333"/>
      <c r="J55" s="333"/>
      <c r="K55" s="333"/>
      <c r="L55" s="333"/>
      <c r="M55" s="334"/>
    </row>
    <row r="56" spans="1:13" x14ac:dyDescent="0.25">
      <c r="A56" s="335"/>
      <c r="B56" s="336"/>
      <c r="C56" s="336"/>
      <c r="D56" s="336"/>
      <c r="E56" s="336"/>
      <c r="F56" s="336"/>
      <c r="G56" s="336"/>
      <c r="H56" s="336"/>
      <c r="I56" s="336"/>
      <c r="J56" s="336"/>
      <c r="K56" s="336"/>
      <c r="L56" s="336"/>
      <c r="M56" s="337"/>
    </row>
    <row r="57" spans="1:13" x14ac:dyDescent="0.25">
      <c r="A57" s="335"/>
      <c r="B57" s="336"/>
      <c r="C57" s="336"/>
      <c r="D57" s="336"/>
      <c r="E57" s="336"/>
      <c r="F57" s="336"/>
      <c r="G57" s="336"/>
      <c r="H57" s="336"/>
      <c r="I57" s="336"/>
      <c r="J57" s="336"/>
      <c r="K57" s="336"/>
      <c r="L57" s="336"/>
      <c r="M57" s="337"/>
    </row>
    <row r="58" spans="1:13" x14ac:dyDescent="0.25">
      <c r="A58" s="335"/>
      <c r="B58" s="336"/>
      <c r="C58" s="336"/>
      <c r="D58" s="336"/>
      <c r="E58" s="336"/>
      <c r="F58" s="336"/>
      <c r="G58" s="336"/>
      <c r="H58" s="336"/>
      <c r="I58" s="336"/>
      <c r="J58" s="336"/>
      <c r="K58" s="336"/>
      <c r="L58" s="336"/>
      <c r="M58" s="337"/>
    </row>
    <row r="59" spans="1:13" x14ac:dyDescent="0.25">
      <c r="A59" s="335"/>
      <c r="B59" s="336"/>
      <c r="C59" s="336"/>
      <c r="D59" s="336"/>
      <c r="E59" s="336"/>
      <c r="F59" s="336"/>
      <c r="G59" s="336"/>
      <c r="H59" s="336"/>
      <c r="I59" s="336"/>
      <c r="J59" s="336"/>
      <c r="K59" s="336"/>
      <c r="L59" s="336"/>
      <c r="M59" s="337"/>
    </row>
    <row r="60" spans="1:13" x14ac:dyDescent="0.25">
      <c r="A60" s="335"/>
      <c r="B60" s="336"/>
      <c r="C60" s="336"/>
      <c r="D60" s="336"/>
      <c r="E60" s="336"/>
      <c r="F60" s="336"/>
      <c r="G60" s="336"/>
      <c r="H60" s="336"/>
      <c r="I60" s="336"/>
      <c r="J60" s="336"/>
      <c r="K60" s="336"/>
      <c r="L60" s="336"/>
      <c r="M60" s="337"/>
    </row>
    <row r="61" spans="1:13" x14ac:dyDescent="0.25">
      <c r="A61" s="335"/>
      <c r="B61" s="336"/>
      <c r="C61" s="336"/>
      <c r="D61" s="336"/>
      <c r="E61" s="336"/>
      <c r="F61" s="336"/>
      <c r="G61" s="336"/>
      <c r="H61" s="336"/>
      <c r="I61" s="336"/>
      <c r="J61" s="336"/>
      <c r="K61" s="336"/>
      <c r="L61" s="336"/>
      <c r="M61" s="337"/>
    </row>
    <row r="62" spans="1:13" x14ac:dyDescent="0.25">
      <c r="A62" s="335"/>
      <c r="B62" s="336"/>
      <c r="C62" s="336"/>
      <c r="D62" s="336"/>
      <c r="E62" s="336"/>
      <c r="F62" s="336"/>
      <c r="G62" s="336"/>
      <c r="H62" s="336"/>
      <c r="I62" s="336"/>
      <c r="J62" s="336"/>
      <c r="K62" s="336"/>
      <c r="L62" s="336"/>
      <c r="M62" s="337"/>
    </row>
    <row r="63" spans="1:13" x14ac:dyDescent="0.25">
      <c r="A63" s="338"/>
      <c r="B63" s="339"/>
      <c r="C63" s="339"/>
      <c r="D63" s="339"/>
      <c r="E63" s="339"/>
      <c r="F63" s="339"/>
      <c r="G63" s="339"/>
      <c r="H63" s="339"/>
      <c r="I63" s="339"/>
      <c r="J63" s="339"/>
      <c r="K63" s="339"/>
      <c r="L63" s="339"/>
      <c r="M63" s="340"/>
    </row>
  </sheetData>
  <mergeCells count="7">
    <mergeCell ref="A55:M63"/>
    <mergeCell ref="C1:K1"/>
    <mergeCell ref="A5:E5"/>
    <mergeCell ref="A4:L4"/>
    <mergeCell ref="M1:N1"/>
    <mergeCell ref="A2:L2"/>
    <mergeCell ref="H3:K3"/>
  </mergeCells>
  <phoneticPr fontId="14" type="noConversion"/>
  <pageMargins left="0.75" right="0.75" top="1" bottom="1" header="0.5" footer="0.5"/>
  <pageSetup paperSize="9" scale="55" orientation="portrait"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197ADD09-AB50-426A-A33F-F7E42F42E618}"/>
</file>

<file path=customXml/itemProps2.xml><?xml version="1.0" encoding="utf-8"?>
<ds:datastoreItem xmlns:ds="http://schemas.openxmlformats.org/officeDocument/2006/customXml" ds:itemID="{CCF88553-2164-41B6-A023-18E4186D5722}"/>
</file>

<file path=customXml/itemProps3.xml><?xml version="1.0" encoding="utf-8"?>
<ds:datastoreItem xmlns:ds="http://schemas.openxmlformats.org/officeDocument/2006/customXml" ds:itemID="{EF192490-1483-42C5-87CD-5F9D72C1AFF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R&amp;P Accounts</vt:lpstr>
      <vt:lpstr>Statement of balances</vt:lpstr>
      <vt:lpstr>Notes</vt:lpstr>
      <vt:lpstr>Additional notes (1)  </vt:lpstr>
      <vt:lpstr>Additional notes (2)</vt:lpstr>
      <vt:lpstr>Additional notes (3)</vt:lpstr>
      <vt:lpstr>'Additional notes (1)  '!Print_Area</vt:lpstr>
      <vt:lpstr>Notes!Print_Area</vt:lpstr>
      <vt:lpstr>'R&amp;P Accounts'!Print_Area</vt:lpstr>
      <vt:lpstr>'Statement of balances'!Print_Area</vt:lpstr>
      <vt:lpstr>'R&amp;P Accounts'!Print_Titles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Simpson</dc:creator>
  <cp:lastModifiedBy>David R G HUNT</cp:lastModifiedBy>
  <cp:lastPrinted>2018-01-05T19:54:15Z</cp:lastPrinted>
  <dcterms:created xsi:type="dcterms:W3CDTF">2007-04-10T16:51:52Z</dcterms:created>
  <dcterms:modified xsi:type="dcterms:W3CDTF">2026-01-15T10:25:39Z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ies>
</file>