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2.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pcrs2\Work Folders\Desktop\Paul's GCRC files\"/>
    </mc:Choice>
  </mc:AlternateContent>
  <xr:revisionPtr revIDLastSave="0" documentId="13_ncr:1_{C84DCC8A-3E8E-445C-AE6D-D96510F3660C}" xr6:coauthVersionLast="47" xr6:coauthVersionMax="47" xr10:uidLastSave="{00000000-0000-0000-0000-000000000000}"/>
  <bookViews>
    <workbookView xWindow="-108" yWindow="-108" windowWidth="23256" windowHeight="12456" tabRatio="840" activeTab="5"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s>
  <definedNames>
    <definedName name="_xlnm.Print_Area" localSheetId="3">'Additional notes (1)  '!$A$1:$M$64</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5" l="1"/>
  <c r="K35" i="5"/>
  <c r="K25" i="5"/>
  <c r="K24" i="5"/>
  <c r="K42" i="7"/>
  <c r="K43" i="7"/>
  <c r="K44" i="7"/>
  <c r="K50" i="6"/>
  <c r="K50" i="7"/>
  <c r="K11" i="5"/>
  <c r="K23" i="5"/>
  <c r="J12" i="2"/>
  <c r="K10" i="5"/>
  <c r="K12" i="5"/>
  <c r="K13" i="5"/>
  <c r="I14" i="5"/>
  <c r="I16" i="5"/>
  <c r="G14" i="5"/>
  <c r="G16" i="5"/>
  <c r="E14" i="5"/>
  <c r="E16" i="5"/>
  <c r="M14" i="5"/>
  <c r="M16" i="5"/>
  <c r="L16" i="5"/>
  <c r="J16" i="5"/>
  <c r="H16" i="5"/>
  <c r="F16" i="5"/>
  <c r="C14" i="5"/>
  <c r="C16" i="5"/>
  <c r="M28" i="5"/>
  <c r="M30" i="5"/>
  <c r="L30" i="5"/>
  <c r="J14" i="2"/>
  <c r="K21" i="5"/>
  <c r="K26" i="5"/>
  <c r="K27" i="5"/>
  <c r="J30" i="5"/>
  <c r="F30" i="5"/>
  <c r="E28" i="5"/>
  <c r="E30" i="5"/>
  <c r="C28" i="5"/>
  <c r="C30" i="5"/>
  <c r="C43" i="5"/>
  <c r="C45" i="5"/>
  <c r="K60" i="5"/>
  <c r="K59" i="5"/>
  <c r="K58" i="5"/>
  <c r="K57" i="5"/>
  <c r="K56" i="5"/>
  <c r="K55" i="5"/>
  <c r="K54" i="5"/>
  <c r="K53" i="5"/>
  <c r="K52" i="5"/>
  <c r="K51" i="5"/>
  <c r="K42" i="5"/>
  <c r="K41" i="5"/>
  <c r="K40" i="5"/>
  <c r="K39" i="5"/>
  <c r="K38" i="5"/>
  <c r="K37" i="5"/>
  <c r="K36" i="5"/>
  <c r="L26" i="2"/>
  <c r="L21" i="2"/>
  <c r="L28" i="2" s="1"/>
  <c r="L51" i="2" s="1"/>
  <c r="L55" i="2" s="1"/>
  <c r="P10" i="3" s="1"/>
  <c r="L47" i="2"/>
  <c r="L42" i="2"/>
  <c r="L49" i="2"/>
  <c r="B47" i="2"/>
  <c r="B21" i="2"/>
  <c r="B26" i="2"/>
  <c r="J39" i="2"/>
  <c r="J33" i="2"/>
  <c r="J37" i="2"/>
  <c r="J31" i="2"/>
  <c r="J32" i="2"/>
  <c r="J35" i="2"/>
  <c r="J36" i="2"/>
  <c r="J38" i="2"/>
  <c r="J40" i="2"/>
  <c r="J41" i="2"/>
  <c r="J45" i="2"/>
  <c r="J47" i="2"/>
  <c r="J46" i="2"/>
  <c r="H21" i="2"/>
  <c r="D21" i="2"/>
  <c r="F21" i="2"/>
  <c r="J24" i="2"/>
  <c r="J25" i="2"/>
  <c r="D26" i="2"/>
  <c r="D47" i="2"/>
  <c r="D42" i="2"/>
  <c r="F26" i="2"/>
  <c r="F47" i="2"/>
  <c r="F42" i="2"/>
  <c r="H26" i="2"/>
  <c r="H28" i="2"/>
  <c r="H47" i="2"/>
  <c r="H49" i="2"/>
  <c r="H42" i="2"/>
  <c r="J53" i="2"/>
  <c r="K17" i="4"/>
  <c r="K9" i="7"/>
  <c r="K10" i="7"/>
  <c r="K11" i="7"/>
  <c r="K17" i="7" s="1"/>
  <c r="K12" i="7"/>
  <c r="K13" i="7"/>
  <c r="K14" i="7"/>
  <c r="K15" i="7"/>
  <c r="K16" i="7"/>
  <c r="K20" i="7"/>
  <c r="K21" i="7"/>
  <c r="K28" i="7"/>
  <c r="K29" i="7"/>
  <c r="K30" i="7"/>
  <c r="K31" i="7"/>
  <c r="K32" i="7"/>
  <c r="K33" i="7"/>
  <c r="K34" i="7"/>
  <c r="K35" i="7"/>
  <c r="K36" i="7"/>
  <c r="K37" i="7"/>
  <c r="K38" i="7"/>
  <c r="M17" i="7"/>
  <c r="M24" i="7" s="1"/>
  <c r="M22" i="7"/>
  <c r="M44" i="7"/>
  <c r="M39" i="7"/>
  <c r="M46" i="7" s="1"/>
  <c r="I17" i="7"/>
  <c r="I24" i="7"/>
  <c r="I22" i="7"/>
  <c r="I44" i="7"/>
  <c r="I39" i="7"/>
  <c r="G17" i="7"/>
  <c r="G24" i="7"/>
  <c r="G22" i="7"/>
  <c r="G44" i="7"/>
  <c r="G39" i="7"/>
  <c r="E17" i="7"/>
  <c r="E22" i="7"/>
  <c r="E44" i="7"/>
  <c r="E39" i="7"/>
  <c r="C17" i="7"/>
  <c r="C24" i="7"/>
  <c r="C22" i="7"/>
  <c r="C44" i="7"/>
  <c r="C39" i="7"/>
  <c r="C46" i="7" s="1"/>
  <c r="C48" i="7" s="1"/>
  <c r="C52" i="7" s="1"/>
  <c r="M1" i="7"/>
  <c r="C1" i="7"/>
  <c r="K9" i="6"/>
  <c r="K10" i="6"/>
  <c r="K11" i="6"/>
  <c r="K12" i="6"/>
  <c r="K13" i="6"/>
  <c r="K14" i="6"/>
  <c r="K15" i="6"/>
  <c r="K16" i="6"/>
  <c r="K20" i="6"/>
  <c r="K21" i="6"/>
  <c r="K42" i="6"/>
  <c r="K43" i="6"/>
  <c r="K28" i="6"/>
  <c r="K29" i="6"/>
  <c r="K30" i="6"/>
  <c r="K31" i="6"/>
  <c r="K32" i="6"/>
  <c r="K33" i="6"/>
  <c r="K34" i="6"/>
  <c r="K35" i="6"/>
  <c r="K36" i="6"/>
  <c r="K37" i="6"/>
  <c r="K38" i="6"/>
  <c r="M17" i="6"/>
  <c r="M22" i="6"/>
  <c r="M44" i="6"/>
  <c r="M39" i="6"/>
  <c r="M46" i="6"/>
  <c r="I17" i="6"/>
  <c r="I22" i="6"/>
  <c r="I44" i="6"/>
  <c r="I39" i="6"/>
  <c r="G17" i="6"/>
  <c r="G22" i="6"/>
  <c r="G44" i="6"/>
  <c r="G39" i="6"/>
  <c r="E17" i="6"/>
  <c r="E22" i="6"/>
  <c r="E44" i="6"/>
  <c r="E39" i="6"/>
  <c r="C17" i="6"/>
  <c r="C24" i="6"/>
  <c r="C22" i="6"/>
  <c r="C44" i="6"/>
  <c r="C39" i="6"/>
  <c r="C46" i="6"/>
  <c r="M1" i="6"/>
  <c r="C1" i="6"/>
  <c r="M61" i="5"/>
  <c r="M63" i="5"/>
  <c r="I61" i="5"/>
  <c r="I63" i="5"/>
  <c r="G61" i="5"/>
  <c r="G63" i="5"/>
  <c r="E61" i="5"/>
  <c r="E63" i="5"/>
  <c r="M43" i="5"/>
  <c r="M45" i="5"/>
  <c r="J19" i="2"/>
  <c r="I43" i="5"/>
  <c r="I45" i="5"/>
  <c r="G43" i="5"/>
  <c r="G45" i="5"/>
  <c r="E43" i="5"/>
  <c r="E45" i="5"/>
  <c r="F9" i="3"/>
  <c r="M1" i="5"/>
  <c r="J9" i="3"/>
  <c r="L9" i="3"/>
  <c r="N48" i="3"/>
  <c r="P48" i="3"/>
  <c r="P41" i="3"/>
  <c r="N41" i="3"/>
  <c r="P32" i="3"/>
  <c r="N32" i="3"/>
  <c r="L32" i="3"/>
  <c r="P19" i="3"/>
  <c r="N19" i="3"/>
  <c r="C1" i="5"/>
  <c r="N7" i="3"/>
  <c r="J20" i="2"/>
  <c r="J18" i="2"/>
  <c r="J17" i="2"/>
  <c r="J16" i="2"/>
  <c r="J15" i="2"/>
  <c r="J13" i="2"/>
  <c r="N8" i="3"/>
  <c r="N6" i="3"/>
  <c r="K1" i="4"/>
  <c r="B1" i="4"/>
  <c r="B1" i="3"/>
  <c r="N1" i="3"/>
  <c r="P9" i="3"/>
  <c r="K50" i="5"/>
  <c r="K61" i="5"/>
  <c r="C61" i="5"/>
  <c r="C63" i="5"/>
  <c r="K14" i="5"/>
  <c r="K16" i="5"/>
  <c r="H9" i="3"/>
  <c r="N9" i="3"/>
  <c r="N5" i="3"/>
  <c r="B42" i="2"/>
  <c r="J34" i="2"/>
  <c r="J42" i="2"/>
  <c r="J49" i="2"/>
  <c r="B49" i="2"/>
  <c r="M24" i="6"/>
  <c r="M48" i="6"/>
  <c r="M52" i="6"/>
  <c r="D28" i="2"/>
  <c r="K22" i="7"/>
  <c r="K17" i="6"/>
  <c r="K18" i="6"/>
  <c r="E24" i="7"/>
  <c r="E24" i="6"/>
  <c r="G46" i="7"/>
  <c r="G46" i="6"/>
  <c r="F49" i="2"/>
  <c r="F28" i="2"/>
  <c r="I46" i="7"/>
  <c r="G24" i="6"/>
  <c r="G48" i="6"/>
  <c r="G52" i="6"/>
  <c r="J26" i="2"/>
  <c r="I24" i="6"/>
  <c r="E46" i="7"/>
  <c r="K43" i="5"/>
  <c r="K45" i="5"/>
  <c r="J21" i="2"/>
  <c r="I46" i="6"/>
  <c r="I48" i="6"/>
  <c r="I52" i="6"/>
  <c r="K39" i="6"/>
  <c r="K40" i="6"/>
  <c r="K22" i="6"/>
  <c r="D49" i="2"/>
  <c r="K28" i="5"/>
  <c r="K30" i="5"/>
  <c r="E46" i="6"/>
  <c r="K44" i="6"/>
  <c r="B28" i="2"/>
  <c r="K45" i="6"/>
  <c r="F51" i="2"/>
  <c r="F55" i="2"/>
  <c r="J10" i="3"/>
  <c r="K45" i="7"/>
  <c r="C48" i="6"/>
  <c r="C52" i="6"/>
  <c r="E48" i="7"/>
  <c r="E52" i="7"/>
  <c r="G48" i="7"/>
  <c r="G52" i="7"/>
  <c r="I48" i="7"/>
  <c r="I52" i="7"/>
  <c r="H51" i="2"/>
  <c r="H55" i="2"/>
  <c r="L10" i="3"/>
  <c r="K24" i="6"/>
  <c r="J27" i="2"/>
  <c r="E48" i="6"/>
  <c r="E52" i="6"/>
  <c r="K63" i="5"/>
  <c r="B51" i="2"/>
  <c r="B55" i="2"/>
  <c r="K46" i="6"/>
  <c r="K47" i="6"/>
  <c r="D51" i="2"/>
  <c r="J28" i="2"/>
  <c r="K48" i="6"/>
  <c r="K52" i="6"/>
  <c r="K25" i="6"/>
  <c r="D55" i="2"/>
  <c r="J51" i="2"/>
  <c r="J55" i="2"/>
  <c r="N10" i="3"/>
  <c r="F10" i="3"/>
  <c r="H10" i="3"/>
  <c r="K53" i="6"/>
  <c r="M48" i="7" l="1"/>
  <c r="M52" i="7" s="1"/>
  <c r="K39" i="7"/>
  <c r="K46" i="7" s="1"/>
  <c r="K47" i="7" s="1"/>
  <c r="K40" i="7"/>
  <c r="K24" i="7"/>
  <c r="K18" i="7"/>
  <c r="K48" i="7" l="1"/>
  <c r="K52" i="7" s="1"/>
  <c r="K53" i="7" s="1"/>
  <c r="K2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tc={88069A7F-E4C1-4884-915F-D580AB4C3EF8}</author>
    <author>tc={56A73A9C-C890-47BA-B484-42477922366F}</author>
    <author>tc={44056D8B-24C2-4AF1-BEA1-8C86AD519E94}</author>
    <author>tc={2AAD5348-826B-4E6F-B6CA-69E9DDD024E1}</author>
  </authors>
  <commentList>
    <comment ref="B12" authorId="0" shapeId="0" xr:uid="{88069A7F-E4C1-4884-915F-D580AB4C3EF8}">
      <text>
        <t>[Threaded comment]
Your version of Excel allows you to read this threaded comment; however, any edits to it will get removed if the file is opened in a newer version of Excel. Learn more: https://go.microsoft.com/fwlink/?linkid=870924
Comment:
    Cash donations,
Includes 21 Oct 25 £400 bank transfer donation to reserves</t>
      </text>
    </comment>
    <comment ref="B17" authorId="1" shapeId="0" xr:uid="{56A73A9C-C890-47BA-B484-42477922366F}">
      <text>
        <t>[Threaded comment]
Your version of Excel allows you to read this threaded comment; however, any edits to it will get removed if the file is opened in a newer version of Excel. Learn more: https://go.microsoft.com/fwlink/?linkid=870924
Comment:
    Cashback</t>
      </text>
    </comment>
    <comment ref="B34" authorId="2" shapeId="0" xr:uid="{44056D8B-24C2-4AF1-BEA1-8C86AD519E94}">
      <text>
        <t>[Threaded comment]
Your version of Excel allows you to read this threaded comment; however, any edits to it will get removed if the file is opened in a newer version of Excel. Learn more: https://go.microsoft.com/fwlink/?linkid=870924
Comment:
    From cash donations, lunch club etc.
Includes reserves account 273.70 expenditure for clothes</t>
      </text>
    </comment>
    <comment ref="D34" authorId="3" shapeId="0" xr:uid="{2AAD5348-826B-4E6F-B6CA-69E9DDD024E1}">
      <text>
        <t>[Threaded comment]
Your version of Excel allows you to read this threaded comment; however, any edits to it will get removed if the file is opened in a newer version of Excel. Learn more: https://go.microsoft.com/fwlink/?linkid=870924
Comment:
    Current acc spending
Includes rent, sessional workers payments, etc.</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tc={19511336-F1F3-41F5-B5A8-95726B47A52B}</author>
  </authors>
  <commentList>
    <comment ref="F5" authorId="0" shapeId="0" xr:uid="{19511336-F1F3-41F5-B5A8-95726B47A52B}">
      <text>
        <t>[Threaded comment]
Your version of Excel allows you to read this threaded comment; however, any edits to it will get removed if the file is opened in a newer version of Excel. Learn more: https://go.microsoft.com/fwlink/?linkid=870924
Comment:
    Assume £25 opening cash book balance as no info on brought forward balance
Reply:
    Includes £6140 in reserves account</t>
      </text>
    </comment>
  </commentList>
</comments>
</file>

<file path=xl/sharedStrings.xml><?xml version="1.0" encoding="utf-8"?>
<sst xmlns="http://schemas.openxmlformats.org/spreadsheetml/2006/main" count="306" uniqueCount="162">
  <si>
    <t xml:space="preserve">Enter charity name below </t>
  </si>
  <si>
    <t xml:space="preserve">Enter SC No. below   </t>
  </si>
  <si>
    <t>Receipts and payments accounts</t>
  </si>
  <si>
    <t>For the period from</t>
  </si>
  <si>
    <t>Period start date</t>
  </si>
  <si>
    <t>to</t>
  </si>
  <si>
    <t>Period end date</t>
  </si>
  <si>
    <t>Section A Statement of receipts and payments</t>
  </si>
  <si>
    <t>Unrestricted funds</t>
  </si>
  <si>
    <t>Restricted funds</t>
  </si>
  <si>
    <t xml:space="preserve">Expendable endowment funds </t>
  </si>
  <si>
    <t>Permanent endowment funds</t>
  </si>
  <si>
    <t>Total funds current period</t>
  </si>
  <si>
    <t xml:space="preserve">Total funds last period </t>
  </si>
  <si>
    <t>to nearest £</t>
  </si>
  <si>
    <t xml:space="preserve">A1 Receipts </t>
  </si>
  <si>
    <t>Donations</t>
  </si>
  <si>
    <t>Legacies</t>
  </si>
  <si>
    <t>Grants</t>
  </si>
  <si>
    <t>Receipts from fundraising activities</t>
  </si>
  <si>
    <t>Gross trading receipts</t>
  </si>
  <si>
    <t>Income from investments other than land and buildings</t>
  </si>
  <si>
    <t>Rents from land &amp; buildings</t>
  </si>
  <si>
    <t>Gross receipts from other charitable activities</t>
  </si>
  <si>
    <t xml:space="preserve">A1 Sub total </t>
  </si>
  <si>
    <t>A2 Receipts from asset &amp; investment sales</t>
  </si>
  <si>
    <t>Proceeds from sale of fixed assets</t>
  </si>
  <si>
    <t>Proceeds from sale of investments</t>
  </si>
  <si>
    <t xml:space="preserve">A2 Sub total </t>
  </si>
  <si>
    <t>Total receipts</t>
  </si>
  <si>
    <t>A3 Payments</t>
  </si>
  <si>
    <t>Expenses for fundraising activities</t>
  </si>
  <si>
    <t>Gross trading payments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</si>
  <si>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</si>
  <si>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</si>
  <si>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</si>
  <si>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</si>
  <si>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</si>
  <si>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</si>
  <si>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</si>
  <si>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 xml:space="preserve">Other </t>
  </si>
  <si>
    <t>A3 Sub total</t>
  </si>
  <si>
    <t>A4 Payments relating to asset and investment movements</t>
  </si>
  <si>
    <t>Purchases of fixed assets</t>
  </si>
  <si>
    <t>Purchase of investments</t>
  </si>
  <si>
    <t>A4 Sub total</t>
  </si>
  <si>
    <t>Total payments</t>
  </si>
  <si>
    <t>Net receipts / (payments)</t>
  </si>
  <si>
    <t>A5 Transfers to / (from) funds</t>
  </si>
  <si>
    <t>Surplus / (deficit) for year</t>
  </si>
  <si>
    <t>Section B Statement of balances</t>
  </si>
  <si>
    <t>Categories</t>
  </si>
  <si>
    <t xml:space="preserve">Details </t>
  </si>
  <si>
    <t xml:space="preserve">Unrestricted funds </t>
  </si>
  <si>
    <t xml:space="preserve">Restricted funds </t>
  </si>
  <si>
    <t xml:space="preserve">Permanent endowment funds </t>
  </si>
  <si>
    <t>Total current period</t>
  </si>
  <si>
    <t xml:space="preserve">Total last period </t>
  </si>
  <si>
    <t>B1 Cash funds</t>
  </si>
  <si>
    <t>Cash and bank balances at start of year</t>
  </si>
  <si>
    <t>Surplus / (deficit) shown on receipts and payments account</t>
  </si>
  <si>
    <t>Cash and bank balances at end of year</t>
  </si>
  <si>
    <t>(Agree balances with receipts and payments account(s))</t>
  </si>
  <si>
    <t>Details</t>
  </si>
  <si>
    <t>Fund to which asset belongs</t>
  </si>
  <si>
    <t>Market valuation</t>
  </si>
  <si>
    <t>Last year</t>
  </si>
  <si>
    <t>B2 Investments</t>
  </si>
  <si>
    <t xml:space="preserve">Total </t>
  </si>
  <si>
    <t>Cost (if available)</t>
  </si>
  <si>
    <t>Current value (if available)</t>
  </si>
  <si>
    <t>B3 Other assets</t>
  </si>
  <si>
    <t>Total</t>
  </si>
  <si>
    <t>Fund to which liability relates</t>
  </si>
  <si>
    <t>Amount due</t>
  </si>
  <si>
    <t>B4 Liabilities</t>
  </si>
  <si>
    <t>Amount due (estimate)</t>
  </si>
  <si>
    <t>B5 Contingent liabilities</t>
  </si>
  <si>
    <r>
      <t>Signed by one or two trustees on behalf of all the trustees</t>
    </r>
    <r>
      <rPr>
        <b/>
        <sz val="10"/>
        <color indexed="11"/>
        <rFont val="Arial"/>
        <family val="2"/>
      </rPr>
      <t xml:space="preserve"> </t>
    </r>
  </si>
  <si>
    <t>Signature*</t>
  </si>
  <si>
    <t>Print Name</t>
  </si>
  <si>
    <t>Date of approval</t>
  </si>
  <si>
    <t>* Please note - OSCR will accept digital or typed signatures</t>
  </si>
  <si>
    <t xml:space="preserve">Section C Notes to the Accounts </t>
  </si>
  <si>
    <r>
      <t xml:space="preserve">C1 Nature and purpose of funds </t>
    </r>
    <r>
      <rPr>
        <i/>
        <sz val="12"/>
        <rFont val="Arial"/>
        <family val="2"/>
      </rPr>
      <t>(may be stated on analysis of funds worksheets)</t>
    </r>
  </si>
  <si>
    <t>Type of activity or project supported</t>
  </si>
  <si>
    <t>Individual / institution</t>
  </si>
  <si>
    <t xml:space="preserve">Number of grants made </t>
  </si>
  <si>
    <t>£</t>
  </si>
  <si>
    <t>C2 Grants</t>
  </si>
  <si>
    <t>C3a Trustee remuneration</t>
  </si>
  <si>
    <t>If no remuneration was paid during the period to any charity trustee or person connected to a trustee cross this box (otherwise complete section 3b)</t>
  </si>
  <si>
    <t>Authority under which paid</t>
  </si>
  <si>
    <t>C3b Trustee remuneration - details</t>
  </si>
  <si>
    <t>C4a Trustee expenses</t>
  </si>
  <si>
    <t>If no expenses were paid to any charity trustee during the period then cross this box (otherwise complete section 4b)</t>
  </si>
  <si>
    <t xml:space="preserve">Number of trustees </t>
  </si>
  <si>
    <t>C4b Trustee expenses - details</t>
  </si>
  <si>
    <t>Nature of relationship</t>
  </si>
  <si>
    <t>Nature of transaction</t>
  </si>
  <si>
    <t>Transaction amount (£)</t>
  </si>
  <si>
    <t>Balance outstanding at period end (£)</t>
  </si>
  <si>
    <t>C5 Transactions with trustees and connected persons</t>
  </si>
  <si>
    <t>C6 Other information</t>
  </si>
  <si>
    <t>Additional analysis (1)</t>
  </si>
  <si>
    <t xml:space="preserve">Analysis of receipts and payments </t>
  </si>
  <si>
    <t xml:space="preserve">1 Donations </t>
  </si>
  <si>
    <t xml:space="preserve">2 Grants </t>
  </si>
  <si>
    <t xml:space="preserve">3  Gross receipts from other charitable activities </t>
  </si>
  <si>
    <t xml:space="preserve">4  Payments relating directly to charitable activities </t>
  </si>
  <si>
    <t>Additional analysis (2)</t>
  </si>
  <si>
    <t>5  Breakdown of unrestricted funds</t>
  </si>
  <si>
    <t xml:space="preserve">Unrestricted fund 1 - enter name of fund below </t>
  </si>
  <si>
    <t>Unrestricted fund 2 - enter name of fund below</t>
  </si>
  <si>
    <t>Unrestricted fund 3 - enter name of fund below</t>
  </si>
  <si>
    <t>Unrestricted fund 4 - enter name of fund below</t>
  </si>
  <si>
    <t xml:space="preserve">Total unrestricted funds </t>
  </si>
  <si>
    <t xml:space="preserve">Total unrestricted funds last period </t>
  </si>
  <si>
    <t xml:space="preserve">Receipts  </t>
  </si>
  <si>
    <t xml:space="preserve">Sub total </t>
  </si>
  <si>
    <t>Receipts from asset &amp; investment sales</t>
  </si>
  <si>
    <t xml:space="preserve">Total receipts </t>
  </si>
  <si>
    <t>Payments</t>
  </si>
  <si>
    <t>Payments relating to asset and investment movements</t>
  </si>
  <si>
    <t xml:space="preserve"> Sub total</t>
  </si>
  <si>
    <t xml:space="preserve">Transfers to / (from) funds </t>
  </si>
  <si>
    <t xml:space="preserve">Nature and purpose of funds </t>
  </si>
  <si>
    <t>Additional analysis (3)</t>
  </si>
  <si>
    <t>6  Breakdown of restricted funds</t>
  </si>
  <si>
    <t>Restricted fund 1 - enter name of fund below</t>
  </si>
  <si>
    <t>Restricted fund 2 - enter name of fund below</t>
  </si>
  <si>
    <t>Restricted fund 3 - enter name of fund below</t>
  </si>
  <si>
    <t>Restricted fund 4 - enter name of fund below</t>
  </si>
  <si>
    <t xml:space="preserve">Total restricted funds </t>
  </si>
  <si>
    <t xml:space="preserve">Total restricted funds last period </t>
  </si>
  <si>
    <t>FPS, CEMVO Scotland (Grant)</t>
  </si>
  <si>
    <t>Changeworks RSRCS</t>
  </si>
  <si>
    <t>Glasgow City Council</t>
  </si>
  <si>
    <t>Main Grants: Funding from the National Lottery</t>
  </si>
  <si>
    <t>CEMVO</t>
  </si>
  <si>
    <t>RSRSCS</t>
  </si>
  <si>
    <t>GCC</t>
  </si>
  <si>
    <t>DONATIONS</t>
  </si>
  <si>
    <t>NHS SUPPORT</t>
  </si>
  <si>
    <t>GLASGOW CITY COUNCIL</t>
  </si>
  <si>
    <t>CHANGEWORKS RSRCS</t>
  </si>
  <si>
    <t>WIR</t>
  </si>
  <si>
    <t>NATIONAL LOTTERY</t>
  </si>
  <si>
    <t>Income from investmenst other than land and buildings</t>
  </si>
  <si>
    <t xml:space="preserve">Donations received </t>
  </si>
  <si>
    <t>Charity activities expenses during year</t>
  </si>
  <si>
    <t>Website</t>
  </si>
  <si>
    <t>The above are donations from our community and members of our Chinese Recreation Centre. A proportion of this is made up of cash donations. The cash on hand is therefore used to operate our recreational activities, as we rely on volunteers to, for example, bulk buy groceries for our weekly lunch club, buy allotment goods, props for our dance performances, etc.</t>
  </si>
  <si>
    <t>Glasgow Chinese Recreation Centre</t>
  </si>
  <si>
    <t>SC048060</t>
  </si>
  <si>
    <t>TNLCF</t>
  </si>
  <si>
    <t>Our spending includes the Glasgow Wellbeing Fund we received in 2024 of £10,000 for an 18-month period.</t>
  </si>
  <si>
    <t>GLASGOW CITY WELLBEING FUND</t>
  </si>
  <si>
    <t>SAU LAM</t>
  </si>
  <si>
    <t>Sau Lam</t>
  </si>
  <si>
    <t>Po Lau</t>
  </si>
  <si>
    <t>PO LAU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</si>
</sst>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3"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b/>
      <sz val="9"/>
      <color indexed="22"/>
      <name val="Arial"/>
      <family val="2"/>
    </font>
    <font>
      <i/>
      <sz val="12"/>
      <name val="Arial"/>
      <family val="2"/>
    </font>
    <font>
      <i/>
      <sz val="11"/>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60">
    <xf numFmtId="0" fontId="0" fillId="0" borderId="0" xfId="0"/>
    <xf numFmtId="0" fontId="12" fillId="0" borderId="0" xfId="0" applyFont="1" applyProtection="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3" fillId="0" borderId="0" xfId="0" applyFont="1" applyAlignment="1" applyProtection="1">
      <alignment vertical="top"/>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23" fillId="0" borderId="0" xfId="0" applyFont="1" applyProtection="1">
      <protection locked="0"/>
    </xf>
    <xf numFmtId="0" fontId="25" fillId="0" borderId="0" xfId="0" applyFont="1" applyAlignment="1" applyProtection="1">
      <alignment horizontal="center" vertical="top" wrapText="1"/>
      <protection locked="0"/>
    </xf>
    <xf numFmtId="0" fontId="24" fillId="0" borderId="0" xfId="0" applyFont="1" applyAlignment="1" applyProtection="1">
      <alignment horizontal="center" vertical="top" wrapText="1"/>
      <protection locked="0"/>
    </xf>
    <xf numFmtId="0" fontId="25"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Protection="1">
      <protection locked="0"/>
    </xf>
    <xf numFmtId="0" fontId="3" fillId="0" borderId="4" xfId="0" applyFont="1" applyBorder="1" applyAlignment="1">
      <alignment horizontal="center" vertical="center" wrapText="1"/>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0" fontId="5" fillId="0" borderId="0" xfId="0" applyFont="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0"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41" fontId="10" fillId="0" borderId="0" xfId="1" applyNumberFormat="1" applyFont="1" applyProtection="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8"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41" fontId="3" fillId="0" borderId="5" xfId="0" applyNumberFormat="1" applyFont="1" applyBorder="1" applyAlignment="1" applyProtection="1">
      <alignment horizontal="left" wrapText="1"/>
      <protection locked="0"/>
    </xf>
    <xf numFmtId="41" fontId="3" fillId="0" borderId="0" xfId="0" applyNumberFormat="1" applyFont="1" applyAlignment="1" applyProtection="1">
      <alignment horizontal="left" wrapTex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0" fontId="2" fillId="0" borderId="0" xfId="0" applyFont="1"/>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10" xfId="0" applyNumberFormat="1" applyFont="1" applyFill="1" applyBorder="1" applyProtection="1">
      <protection locked="0"/>
    </xf>
    <xf numFmtId="41" fontId="3" fillId="0" borderId="0" xfId="0" applyNumberFormat="1" applyFont="1" applyAlignment="1" applyProtection="1">
      <alignment horizontal="left" vertical="top" wrapText="1"/>
      <protection locked="0"/>
    </xf>
    <xf numFmtId="41" fontId="3" fillId="0" borderId="5" xfId="1" applyNumberFormat="1" applyFont="1" applyFill="1" applyBorder="1" applyAlignment="1" applyProtection="1">
      <alignment horizontal="left" vertical="top" wrapText="1"/>
      <protection locked="0"/>
    </xf>
    <xf numFmtId="41" fontId="3" fillId="0" borderId="0" xfId="1" applyNumberFormat="1" applyFont="1" applyFill="1" applyBorder="1" applyAlignment="1" applyProtection="1">
      <alignment horizontal="left" vertical="top" wrapText="1"/>
      <protection locked="0"/>
    </xf>
    <xf numFmtId="41" fontId="3" fillId="0" borderId="5" xfId="0" applyNumberFormat="1" applyFont="1" applyBorder="1" applyAlignment="1" applyProtection="1">
      <alignment horizontal="left"/>
      <protection locked="0"/>
    </xf>
    <xf numFmtId="41" fontId="3" fillId="0" borderId="0" xfId="0" applyNumberFormat="1" applyFont="1" applyAlignment="1" applyProtection="1">
      <alignment horizontal="left"/>
      <protection locked="0"/>
    </xf>
    <xf numFmtId="41" fontId="3" fillId="0" borderId="9" xfId="0" applyNumberFormat="1" applyFont="1" applyBorder="1" applyAlignment="1" applyProtection="1">
      <alignment horizontal="left"/>
      <protection locked="0"/>
    </xf>
    <xf numFmtId="41" fontId="3" fillId="0" borderId="10"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9"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9" xfId="0" applyFont="1" applyBorder="1" applyProtection="1">
      <protection locked="0"/>
    </xf>
    <xf numFmtId="0" fontId="0" fillId="2" borderId="0" xfId="0" applyFill="1"/>
    <xf numFmtId="0" fontId="4" fillId="0" borderId="0" xfId="0" applyFont="1" applyAlignment="1" applyProtection="1">
      <alignment vertical="center" wrapText="1"/>
      <protection locked="0"/>
    </xf>
    <xf numFmtId="0" fontId="12" fillId="0" borderId="0" xfId="0" applyFont="1"/>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12" fillId="0" borderId="0" xfId="0" applyNumberFormat="1" applyFont="1" applyAlignment="1" applyProtection="1">
      <alignment vertical="top"/>
      <protection locked="0"/>
    </xf>
    <xf numFmtId="43" fontId="12" fillId="0" borderId="0" xfId="0" applyNumberFormat="1" applyFont="1" applyProtection="1">
      <protection locked="0"/>
    </xf>
    <xf numFmtId="43" fontId="12" fillId="0" borderId="0" xfId="0" applyNumberFormat="1" applyFont="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9" xfId="0" applyNumberFormat="1" applyFont="1" applyBorder="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Alignment="1" applyProtection="1">
      <alignment wrapText="1"/>
      <protection locked="0"/>
    </xf>
    <xf numFmtId="41" fontId="23" fillId="0" borderId="0" xfId="1" applyNumberFormat="1" applyFont="1" applyProtection="1">
      <protection locked="0"/>
    </xf>
    <xf numFmtId="0" fontId="3" fillId="0" borderId="0" xfId="0"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2" fillId="0" borderId="0" xfId="0" applyFont="1" applyAlignment="1" applyProtection="1">
      <alignment horizontal="right" vertical="top" wrapText="1"/>
      <protection locked="0"/>
    </xf>
    <xf numFmtId="0" fontId="6" fillId="0" borderId="0" xfId="0" applyFont="1" applyAlignment="1" applyProtection="1">
      <alignment vertical="top" wrapText="1"/>
      <protection locked="0"/>
    </xf>
    <xf numFmtId="0" fontId="3" fillId="0" borderId="0" xfId="0" applyFont="1" applyAlignment="1">
      <alignment horizontal="center" vertical="center"/>
    </xf>
    <xf numFmtId="0" fontId="5" fillId="0" borderId="0" xfId="0" applyFont="1"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6" fillId="0" borderId="0" xfId="0" applyFont="1" applyAlignment="1" applyProtection="1">
      <alignment wrapText="1"/>
      <protection locked="0"/>
    </xf>
    <xf numFmtId="41" fontId="12" fillId="0" borderId="0" xfId="1" applyNumberFormat="1" applyFont="1" applyBorder="1" applyProtection="1">
      <protection locked="0"/>
    </xf>
    <xf numFmtId="0" fontId="12"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166" fontId="13" fillId="2" borderId="0" xfId="0" applyNumberFormat="1" applyFont="1" applyFill="1" applyAlignment="1" applyProtection="1">
      <alignment horizontal="left" vertical="center"/>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Alignment="1" applyProtection="1">
      <alignment horizontal="left" vertical="top" wrapText="1"/>
      <protection locked="0"/>
    </xf>
    <xf numFmtId="166" fontId="0" fillId="0" borderId="5" xfId="0" applyNumberFormat="1" applyBorder="1" applyAlignment="1">
      <alignment horizontal="center" vertical="center"/>
    </xf>
    <xf numFmtId="166" fontId="12" fillId="0" borderId="5" xfId="0" applyNumberFormat="1" applyFont="1" applyBorder="1" applyAlignment="1">
      <alignment horizontal="center" vertical="center"/>
    </xf>
    <xf numFmtId="0" fontId="27"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0" fontId="6" fillId="0" borderId="0" xfId="0" applyFont="1" applyAlignment="1" applyProtection="1">
      <alignmen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41" fontId="2" fillId="0" borderId="5" xfId="1" applyNumberFormat="1" applyFont="1" applyBorder="1" applyAlignment="1" applyProtection="1">
      <alignment horizontal="left" vertical="top" wrapText="1"/>
      <protection locked="0"/>
    </xf>
    <xf numFmtId="0" fontId="5" fillId="0" borderId="0" xfId="0" applyFont="1" applyAlignment="1" applyProtection="1">
      <alignment horizontal="center" vertical="center"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0" fontId="22" fillId="0" borderId="0" xfId="0" applyFont="1" applyAlignment="1" applyProtection="1">
      <alignment horizontal="center" wrapText="1"/>
      <protection locked="0"/>
    </xf>
    <xf numFmtId="41" fontId="24" fillId="0" borderId="4" xfId="1" applyNumberFormat="1" applyFont="1" applyBorder="1" applyAlignment="1" applyProtection="1">
      <alignment horizontal="right" vertical="top" wrapText="1"/>
      <protection locked="0"/>
    </xf>
    <xf numFmtId="41" fontId="2" fillId="0" borderId="5" xfId="1" applyNumberFormat="1" applyFont="1" applyBorder="1" applyAlignment="1" applyProtection="1">
      <alignment horizontal="left" wrapText="1"/>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6" fillId="0" borderId="0" xfId="0" applyFont="1" applyAlignment="1" applyProtection="1">
      <alignment horizontal="center" vertical="top" wrapText="1"/>
      <protection locked="0"/>
    </xf>
    <xf numFmtId="0" fontId="6" fillId="0" borderId="0" xfId="0" applyFont="1" applyAlignment="1" applyProtection="1">
      <alignment wrapText="1"/>
      <protection locked="0"/>
    </xf>
    <xf numFmtId="41" fontId="12" fillId="0" borderId="0" xfId="1" applyNumberFormat="1" applyFont="1" applyAlignment="1" applyProtection="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Alignment="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2" fillId="0" borderId="19" xfId="0" applyFont="1" applyBorder="1" applyAlignment="1">
      <alignment horizontal="center" vertical="center"/>
    </xf>
    <xf numFmtId="0" fontId="32" fillId="0" borderId="1" xfId="0" applyFont="1" applyBorder="1" applyAlignment="1">
      <alignment horizontal="center" vertical="center"/>
    </xf>
    <xf numFmtId="0" fontId="32" fillId="0" borderId="20" xfId="0" applyFont="1" applyBorder="1" applyAlignment="1">
      <alignment horizontal="center" vertical="center"/>
    </xf>
    <xf numFmtId="0" fontId="23" fillId="0" borderId="1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0" xfId="0" applyFont="1" applyBorder="1" applyAlignment="1">
      <alignment horizontal="center" vertical="center" wrapText="1"/>
    </xf>
    <xf numFmtId="0" fontId="29" fillId="0" borderId="19" xfId="0" applyFont="1" applyBorder="1" applyAlignment="1">
      <alignment horizontal="center" vertical="center"/>
    </xf>
    <xf numFmtId="0" fontId="29" fillId="0" borderId="1" xfId="0" applyFont="1" applyBorder="1" applyAlignment="1">
      <alignment horizontal="center" vertical="center"/>
    </xf>
    <xf numFmtId="0" fontId="29" fillId="0" borderId="20" xfId="0" applyFont="1" applyBorder="1" applyAlignment="1">
      <alignment horizontal="center" vertical="center"/>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0" xfId="0" applyFont="1" applyAlignment="1" applyProtection="1">
      <alignment horizontal="center"/>
      <protection locked="0"/>
    </xf>
    <xf numFmtId="0" fontId="12" fillId="0" borderId="4" xfId="0" applyFont="1" applyBorder="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0" fontId="22" fillId="0" borderId="4" xfId="0" applyFont="1" applyBorder="1" applyAlignment="1" applyProtection="1">
      <alignment horizontal="center" wrapText="1"/>
      <protection locked="0"/>
    </xf>
    <xf numFmtId="0" fontId="3" fillId="0" borderId="0" xfId="0" applyFont="1" applyAlignment="1" applyProtection="1">
      <alignment horizontal="right" vertical="top"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Alignment="1" applyProtection="1">
      <alignment horizontal="left" vertical="top" wrapText="1"/>
      <protection locked="0"/>
    </xf>
    <xf numFmtId="0" fontId="2" fillId="0" borderId="27" xfId="0" applyFont="1" applyBorder="1" applyAlignment="1">
      <alignment horizontal="center"/>
    </xf>
    <xf numFmtId="0" fontId="2" fillId="0" borderId="26" xfId="0" applyFont="1" applyBorder="1" applyAlignment="1">
      <alignment horizontal="center"/>
    </xf>
    <xf numFmtId="0" fontId="2" fillId="0" borderId="28" xfId="0" applyFont="1" applyBorder="1" applyAlignment="1">
      <alignment horizontal="center"/>
    </xf>
    <xf numFmtId="0" fontId="2" fillId="0" borderId="22" xfId="0" applyFont="1" applyBorder="1" applyAlignment="1">
      <alignment horizontal="center"/>
    </xf>
    <xf numFmtId="0" fontId="2" fillId="0" borderId="0" xfId="0" applyFont="1" applyAlignment="1">
      <alignment horizontal="center"/>
    </xf>
    <xf numFmtId="0" fontId="2" fillId="0" borderId="25" xfId="0" applyFont="1" applyBorder="1" applyAlignment="1">
      <alignment horizontal="center"/>
    </xf>
    <xf numFmtId="0" fontId="2" fillId="0" borderId="23" xfId="0" applyFont="1" applyBorder="1" applyAlignment="1">
      <alignment horizontal="center"/>
    </xf>
    <xf numFmtId="0" fontId="2" fillId="0" borderId="4" xfId="0" applyFont="1" applyBorder="1" applyAlignment="1">
      <alignment horizontal="center"/>
    </xf>
    <xf numFmtId="0" fontId="2" fillId="0" borderId="24" xfId="0" applyFont="1" applyBorder="1" applyAlignment="1">
      <alignment horizontal="center"/>
    </xf>
    <xf numFmtId="41" fontId="13" fillId="0" borderId="0" xfId="1" applyNumberFormat="1" applyFont="1" applyFill="1" applyAlignment="1" applyProtection="1">
      <alignment horizontal="center"/>
      <protection locked="0"/>
    </xf>
    <xf numFmtId="0" fontId="2" fillId="0" borderId="27"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5"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4" xfId="0" applyFont="1" applyBorder="1" applyAlignment="1" applyProtection="1">
      <alignment horizontal="center"/>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	</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January</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2025</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31</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December</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ctr" upright="1"/>
        <a:lstStyle/>
        <a:p>
          <a:pPr algn="ctr" rtl="0">
            <a:defRPr sz="1000"/>
          </a:pPr>
          <a:r>
            <a:rPr lang="en-GB" sz="1000" b="1" i="0" u="none" strike="noStrike" baseline="0">
              <a:solidFill>
                <a:srgbClr val="000000"/>
              </a:solidFill>
              <a:latin typeface="Arial"/>
              <a:cs typeface="Arial"/>
            </a:rPr>
            <a:t>2025</a:t>
          </a:r>
        </a:p>
        <a:p>
          <a:pPr algn="ctr" rtl="0">
            <a:defRPr sz="1000"/>
          </a:pPr>
          <a:endParaRPr lang="en-GB" sz="1000" b="1" i="0" u="none" strike="noStrike" baseline="0">
            <a:solidFill>
              <a:srgbClr val="000000"/>
            </a:solidFill>
            <a:latin typeface="Arial"/>
            <a:cs typeface="Arial"/>
          </a:endParaRP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32</xdr:row>
      <xdr:rowOff>190500</xdr:rowOff>
    </xdr:from>
    <xdr:to>
      <xdr:col>5</xdr:col>
      <xdr:colOff>104775</xdr:colOff>
      <xdr:row>32</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32</xdr:row>
      <xdr:rowOff>190500</xdr:rowOff>
    </xdr:from>
    <xdr:to>
      <xdr:col>11</xdr:col>
      <xdr:colOff>104775</xdr:colOff>
      <xdr:row>32</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32</xdr:row>
      <xdr:rowOff>190500</xdr:rowOff>
    </xdr:from>
    <xdr:to>
      <xdr:col>9</xdr:col>
      <xdr:colOff>104775</xdr:colOff>
      <xdr:row>32</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47</xdr:row>
      <xdr:rowOff>190500</xdr:rowOff>
    </xdr:from>
    <xdr:to>
      <xdr:col>5</xdr:col>
      <xdr:colOff>104775</xdr:colOff>
      <xdr:row>47</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47</xdr:row>
      <xdr:rowOff>190500</xdr:rowOff>
    </xdr:from>
    <xdr:to>
      <xdr:col>11</xdr:col>
      <xdr:colOff>104775</xdr:colOff>
      <xdr:row>47</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47</xdr:row>
      <xdr:rowOff>190500</xdr:rowOff>
    </xdr:from>
    <xdr:to>
      <xdr:col>9</xdr:col>
      <xdr:colOff>104775</xdr:colOff>
      <xdr:row>47</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person displayName="Pui-Kei Wong" id="{D9605544-FDB5-4041-9717-BF32CBBC2ED5}" userId="S::pui-kei.wong@cemvoscotland.org.uk::580eb448-9f51-499e-a447-0ef43432fc4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2" dT="2026-04-18T18:03:11.39" personId="{D9605544-FDB5-4041-9717-BF32CBBC2ED5}" id="{88069A7F-E4C1-4884-915F-D580AB4C3EF8}">
    <text>Cash donations,
Includes 21 Oct 25 £400 bank transfer donation to reserves</text>
  </threadedComment>
  <threadedComment ref="B17" dT="2026-04-14T21:56:56.54" personId="{D9605544-FDB5-4041-9717-BF32CBBC2ED5}" id="{56A73A9C-C890-47BA-B484-42477922366F}">
    <text>Cashback</text>
  </threadedComment>
  <threadedComment ref="B34" dT="2026-04-18T18:02:22.34" personId="{D9605544-FDB5-4041-9717-BF32CBBC2ED5}" id="{44056D8B-24C2-4AF1-BEA1-8C86AD519E94}">
    <text>From cash donations, lunch club etc.
Includes reserves account 273.70 expenditure for clothes</text>
  </threadedComment>
  <threadedComment ref="D34" dT="2026-04-14T22:23:35.50" personId="{D9605544-FDB5-4041-9717-BF32CBBC2ED5}" id="{2AAD5348-826B-4E6F-B6CA-69E9DDD024E1}">
    <text>Current acc spending
Includes rent, sessional workers payments, etc.</text>
  </threadedComment>
</ThreadedComments>
</file>

<file path=xl/threadedComments/threadedComment2.xml><?xml version="1.0" encoding="utf-8"?>
<ThreadedComments xmlns="http://schemas.microsoft.com/office/spreadsheetml/2018/threadedcomments" xmlns:x="http://schemas.openxmlformats.org/spreadsheetml/2006/main">
  <threadedComment ref="F5" dT="2026-04-18T18:24:15.60" personId="{D9605544-FDB5-4041-9717-BF32CBBC2ED5}" id="{19511336-F1F3-41F5-B5A8-95726B47A52B}">
    <text>Assume £25 opening cash book balance as no info on brought forward balance</text>
  </threadedComment>
  <threadedComment ref="F5" dT="2026-04-20T20:24:48.55" personId="{D9605544-FDB5-4041-9717-BF32CBBC2ED5}" id="{E5128E88-E068-4668-87CF-4DCA050FB53C}" parentId="{19511336-F1F3-41F5-B5A8-95726B47A52B}">
    <text>Includes £6140 in reserves account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opLeftCell="A12" zoomScale="75" zoomScaleNormal="85" zoomScaleSheetLayoutView="80" workbookViewId="0">
      <selection activeCell="M2" sqref="M2"/>
    </sheetView>
  </sheetViews>
  <sheetFormatPr defaultColWidth="9.21875" defaultRowHeight="13.2" x14ac:dyDescent="0.25"/>
  <cols>
    <col min="1" max="1" width="35.33203125" style="1" customWidth="1"/>
    <col min="2" max="2" width="16" style="26" customWidth="1"/>
    <col min="3" max="3" width="1.6640625" style="1" customWidth="1"/>
    <col min="4" max="4" width="16.33203125" style="1" customWidth="1"/>
    <col min="5" max="5" width="1.6640625" style="1" customWidth="1"/>
    <col min="6" max="6" width="13.88671875" style="1" customWidth="1"/>
    <col min="7" max="7" width="3.5546875" style="1" customWidth="1"/>
    <col min="8" max="8" width="15.33203125" style="1" customWidth="1"/>
    <col min="9" max="9" width="1.6640625" style="1" customWidth="1"/>
    <col min="10" max="10" width="16" style="1" customWidth="1"/>
    <col min="11" max="11" width="1.6640625" style="1" customWidth="1"/>
    <col min="12" max="12" width="16.88671875" style="1" customWidth="1"/>
    <col min="13" max="16384" width="9.21875" style="1"/>
  </cols>
  <sheetData>
    <row r="1" spans="1:13" ht="18" customHeight="1" x14ac:dyDescent="0.25">
      <c r="A1" s="231"/>
      <c r="B1" s="235" t="s">
        <v>0</v>
      </c>
      <c r="C1" s="235"/>
      <c r="D1" s="235"/>
      <c r="E1" s="235"/>
      <c r="F1" s="235"/>
      <c r="G1" s="235"/>
      <c r="H1" s="235"/>
      <c r="I1" s="235"/>
      <c r="J1" s="235"/>
      <c r="L1" s="214" t="s">
        <v>1</v>
      </c>
      <c r="M1" s="169"/>
    </row>
    <row r="2" spans="1:13" ht="30.75" customHeight="1" x14ac:dyDescent="0.25">
      <c r="A2" s="231"/>
      <c r="B2" s="236" t="s">
        <v>153</v>
      </c>
      <c r="C2" s="236"/>
      <c r="D2" s="236"/>
      <c r="E2" s="236"/>
      <c r="F2" s="236"/>
      <c r="G2" s="236"/>
      <c r="H2" s="236"/>
      <c r="I2" s="236"/>
      <c r="J2" s="236"/>
      <c r="L2" s="170" t="s">
        <v>154</v>
      </c>
      <c r="M2" s="223"/>
    </row>
    <row r="3" spans="1:13" ht="24" customHeight="1" x14ac:dyDescent="0.25">
      <c r="A3" s="231"/>
      <c r="B3" s="232" t="s">
        <v>2</v>
      </c>
      <c r="C3" s="233"/>
      <c r="D3" s="233"/>
      <c r="E3" s="233"/>
      <c r="F3" s="233"/>
      <c r="G3" s="233"/>
      <c r="H3" s="233"/>
      <c r="I3" s="233"/>
      <c r="J3" s="234"/>
      <c r="L3" s="168"/>
    </row>
    <row r="4" spans="1:13" ht="14.25" customHeight="1" x14ac:dyDescent="0.25">
      <c r="A4" s="231"/>
      <c r="B4" s="237" t="s">
        <v>3</v>
      </c>
      <c r="C4" s="239"/>
      <c r="D4" s="240" t="s">
        <v>4</v>
      </c>
      <c r="E4" s="241"/>
      <c r="F4" s="242"/>
      <c r="G4" s="243" t="s">
        <v>5</v>
      </c>
      <c r="H4" s="240" t="s">
        <v>6</v>
      </c>
      <c r="I4" s="241"/>
      <c r="J4" s="242"/>
      <c r="L4" s="168"/>
    </row>
    <row r="5" spans="1:13" ht="16.5" customHeight="1" x14ac:dyDescent="0.25">
      <c r="A5" s="231"/>
      <c r="B5" s="237"/>
      <c r="C5" s="239"/>
      <c r="D5" s="246"/>
      <c r="E5" s="246"/>
      <c r="F5" s="246"/>
      <c r="G5" s="243"/>
      <c r="H5" s="247"/>
      <c r="I5" s="247"/>
      <c r="J5" s="247"/>
      <c r="L5" s="168"/>
    </row>
    <row r="6" spans="1:13" ht="21" customHeight="1" x14ac:dyDescent="0.25">
      <c r="A6" s="231"/>
      <c r="B6" s="238"/>
      <c r="C6" s="239"/>
      <c r="D6" s="244"/>
      <c r="E6" s="244"/>
      <c r="F6" s="244"/>
      <c r="G6" s="243"/>
      <c r="H6" s="245"/>
      <c r="I6" s="245"/>
      <c r="J6" s="245"/>
      <c r="L6" s="168"/>
    </row>
    <row r="8" spans="1:13" ht="21" x14ac:dyDescent="0.4">
      <c r="A8" s="43" t="s">
        <v>7</v>
      </c>
      <c r="B8" s="45"/>
      <c r="C8" s="43"/>
      <c r="D8" s="43"/>
      <c r="E8" s="43"/>
      <c r="F8" s="43"/>
      <c r="G8" s="43"/>
      <c r="H8" s="43"/>
      <c r="I8" s="43"/>
      <c r="J8" s="43"/>
      <c r="K8" s="24"/>
      <c r="L8" s="25"/>
    </row>
    <row r="9" spans="1:13" ht="41.4" x14ac:dyDescent="0.25">
      <c r="A9" s="44"/>
      <c r="B9" s="27" t="s">
        <v>8</v>
      </c>
      <c r="C9" s="213"/>
      <c r="D9" s="213" t="s">
        <v>9</v>
      </c>
      <c r="E9" s="213"/>
      <c r="F9" s="213" t="s">
        <v>10</v>
      </c>
      <c r="G9" s="213"/>
      <c r="H9" s="213" t="s">
        <v>11</v>
      </c>
      <c r="I9" s="213"/>
      <c r="J9" s="213" t="s">
        <v>12</v>
      </c>
      <c r="K9" s="2"/>
      <c r="L9" s="213" t="s">
        <v>13</v>
      </c>
    </row>
    <row r="10" spans="1:13" ht="24" customHeight="1" x14ac:dyDescent="0.25">
      <c r="A10" s="3"/>
      <c r="B10" s="28" t="s">
        <v>14</v>
      </c>
      <c r="C10" s="4"/>
      <c r="D10" s="28" t="s">
        <v>14</v>
      </c>
      <c r="E10" s="28"/>
      <c r="F10" s="28" t="s">
        <v>14</v>
      </c>
      <c r="G10" s="28"/>
      <c r="H10" s="28" t="s">
        <v>14</v>
      </c>
      <c r="I10" s="28"/>
      <c r="J10" s="28" t="s">
        <v>14</v>
      </c>
      <c r="K10" s="28"/>
      <c r="L10" s="28" t="s">
        <v>14</v>
      </c>
    </row>
    <row r="11" spans="1:13" ht="20.100000000000001" customHeight="1" x14ac:dyDescent="0.25">
      <c r="A11" s="22" t="s">
        <v>15</v>
      </c>
      <c r="B11" s="29"/>
      <c r="C11" s="5"/>
      <c r="D11" s="5"/>
      <c r="E11" s="5"/>
      <c r="F11" s="5"/>
      <c r="G11" s="5"/>
      <c r="H11" s="5"/>
      <c r="I11" s="5"/>
      <c r="J11" s="5"/>
      <c r="K11" s="6"/>
    </row>
    <row r="12" spans="1:13" ht="20.100000000000001" customHeight="1" x14ac:dyDescent="0.25">
      <c r="A12" s="73" t="s">
        <v>16</v>
      </c>
      <c r="B12" s="176">
        <v>5022</v>
      </c>
      <c r="C12" s="177"/>
      <c r="D12" s="176"/>
      <c r="E12" s="177"/>
      <c r="F12" s="176"/>
      <c r="G12" s="177"/>
      <c r="H12" s="176"/>
      <c r="I12" s="177"/>
      <c r="J12" s="178">
        <f>H12+D12+B12+F12</f>
        <v>5022</v>
      </c>
      <c r="K12" s="179"/>
      <c r="L12" s="176">
        <v>4401</v>
      </c>
    </row>
    <row r="13" spans="1:13" ht="20.100000000000001" customHeight="1" x14ac:dyDescent="0.25">
      <c r="A13" s="73" t="s">
        <v>17</v>
      </c>
      <c r="B13" s="176"/>
      <c r="C13" s="177"/>
      <c r="D13" s="176"/>
      <c r="E13" s="177"/>
      <c r="F13" s="176"/>
      <c r="G13" s="177"/>
      <c r="H13" s="176"/>
      <c r="I13" s="177"/>
      <c r="J13" s="178">
        <f t="shared" ref="J13:J21" si="0">H13+D13+B13+F13</f>
        <v>0</v>
      </c>
      <c r="K13" s="179"/>
      <c r="L13" s="176"/>
    </row>
    <row r="14" spans="1:13" ht="20.100000000000001" customHeight="1" x14ac:dyDescent="0.25">
      <c r="A14" s="73" t="s">
        <v>18</v>
      </c>
      <c r="B14" s="176">
        <v>16122</v>
      </c>
      <c r="C14" s="177"/>
      <c r="D14" s="176"/>
      <c r="E14" s="177"/>
      <c r="F14" s="176"/>
      <c r="G14" s="177"/>
      <c r="H14" s="176"/>
      <c r="I14" s="177"/>
      <c r="J14" s="178">
        <f t="shared" si="0"/>
        <v>16122</v>
      </c>
      <c r="K14" s="179"/>
      <c r="L14" s="176">
        <v>24870</v>
      </c>
    </row>
    <row r="15" spans="1:13" ht="20.100000000000001" customHeight="1" x14ac:dyDescent="0.25">
      <c r="A15" s="73" t="s">
        <v>19</v>
      </c>
      <c r="B15" s="176"/>
      <c r="C15" s="177"/>
      <c r="D15" s="176"/>
      <c r="E15" s="177"/>
      <c r="F15" s="176"/>
      <c r="G15" s="177"/>
      <c r="H15" s="176"/>
      <c r="I15" s="177"/>
      <c r="J15" s="178">
        <f t="shared" si="0"/>
        <v>0</v>
      </c>
      <c r="K15" s="179"/>
      <c r="L15" s="176"/>
    </row>
    <row r="16" spans="1:13" ht="20.100000000000001" customHeight="1" x14ac:dyDescent="0.25">
      <c r="A16" s="73" t="s">
        <v>20</v>
      </c>
      <c r="B16" s="176"/>
      <c r="C16" s="177"/>
      <c r="D16" s="176"/>
      <c r="E16" s="177"/>
      <c r="F16" s="176"/>
      <c r="G16" s="177"/>
      <c r="H16" s="176"/>
      <c r="I16" s="177"/>
      <c r="J16" s="178">
        <f t="shared" si="0"/>
        <v>0</v>
      </c>
      <c r="K16" s="179"/>
      <c r="L16" s="176"/>
    </row>
    <row r="17" spans="1:12" ht="27.6" x14ac:dyDescent="0.25">
      <c r="A17" s="73" t="s">
        <v>21</v>
      </c>
      <c r="B17" s="176">
        <v>11</v>
      </c>
      <c r="C17" s="177"/>
      <c r="D17" s="176"/>
      <c r="E17" s="177"/>
      <c r="F17" s="176"/>
      <c r="G17" s="177"/>
      <c r="H17" s="176"/>
      <c r="I17" s="177"/>
      <c r="J17" s="178">
        <f t="shared" si="0"/>
        <v>11</v>
      </c>
      <c r="K17" s="179"/>
      <c r="L17" s="176"/>
    </row>
    <row r="18" spans="1:12" ht="20.100000000000001" customHeight="1" x14ac:dyDescent="0.25">
      <c r="A18" s="73" t="s">
        <v>22</v>
      </c>
      <c r="B18" s="176"/>
      <c r="C18" s="177"/>
      <c r="D18" s="176"/>
      <c r="E18" s="177"/>
      <c r="F18" s="176"/>
      <c r="G18" s="177"/>
      <c r="H18" s="176"/>
      <c r="I18" s="177"/>
      <c r="J18" s="178">
        <f t="shared" si="0"/>
        <v>0</v>
      </c>
      <c r="K18" s="179"/>
      <c r="L18" s="176"/>
    </row>
    <row r="19" spans="1:12" ht="27.6" x14ac:dyDescent="0.25">
      <c r="A19" s="73" t="s">
        <v>23</v>
      </c>
      <c r="B19" s="176"/>
      <c r="C19" s="177"/>
      <c r="D19" s="176"/>
      <c r="E19" s="177"/>
      <c r="F19" s="176"/>
      <c r="G19" s="177"/>
      <c r="H19" s="176"/>
      <c r="I19" s="177"/>
      <c r="J19" s="178">
        <f t="shared" si="0"/>
        <v>0</v>
      </c>
      <c r="K19" s="179"/>
      <c r="L19" s="176"/>
    </row>
    <row r="20" spans="1:12" ht="20.100000000000001" customHeight="1" x14ac:dyDescent="0.25">
      <c r="A20" s="73"/>
      <c r="B20" s="176"/>
      <c r="C20" s="177"/>
      <c r="D20" s="176"/>
      <c r="E20" s="177"/>
      <c r="F20" s="176"/>
      <c r="G20" s="177"/>
      <c r="H20" s="176"/>
      <c r="I20" s="177"/>
      <c r="J20" s="178">
        <f t="shared" si="0"/>
        <v>0</v>
      </c>
      <c r="K20" s="179"/>
      <c r="L20" s="176"/>
    </row>
    <row r="21" spans="1:12" ht="17.25" customHeight="1" thickBot="1" x14ac:dyDescent="0.35">
      <c r="A21" s="7" t="s">
        <v>24</v>
      </c>
      <c r="B21" s="180">
        <f>SUM(B12:B20)</f>
        <v>21155</v>
      </c>
      <c r="C21" s="181"/>
      <c r="D21" s="180">
        <f>SUM(D12:D20)</f>
        <v>0</v>
      </c>
      <c r="E21" s="177"/>
      <c r="F21" s="180">
        <f>SUM(F12:F20)</f>
        <v>0</v>
      </c>
      <c r="G21" s="177"/>
      <c r="H21" s="180">
        <f>SUM(H12:H20)</f>
        <v>0</v>
      </c>
      <c r="I21" s="177"/>
      <c r="J21" s="182">
        <f t="shared" si="0"/>
        <v>21155</v>
      </c>
      <c r="K21" s="179"/>
      <c r="L21" s="180">
        <f>SUM(L12:L20)</f>
        <v>29271</v>
      </c>
    </row>
    <row r="22" spans="1:12" ht="16.5" customHeight="1" thickTop="1" x14ac:dyDescent="0.25">
      <c r="A22" s="220"/>
      <c r="B22" s="30"/>
      <c r="C22" s="48"/>
      <c r="D22" s="48"/>
      <c r="E22" s="48"/>
      <c r="F22" s="48"/>
      <c r="G22" s="48"/>
      <c r="H22" s="48"/>
      <c r="I22" s="48"/>
      <c r="J22" s="50"/>
      <c r="K22" s="48"/>
      <c r="L22" s="49"/>
    </row>
    <row r="23" spans="1:12" ht="27.6" x14ac:dyDescent="0.25">
      <c r="A23" s="61" t="s">
        <v>25</v>
      </c>
      <c r="B23" s="183"/>
      <c r="C23" s="6"/>
      <c r="D23" s="6"/>
      <c r="E23" s="6"/>
      <c r="F23" s="6"/>
      <c r="G23" s="6"/>
      <c r="H23" s="6"/>
      <c r="I23" s="6"/>
      <c r="J23" s="6"/>
      <c r="K23" s="6"/>
    </row>
    <row r="24" spans="1:12" ht="20.100000000000001" customHeight="1" x14ac:dyDescent="0.25">
      <c r="A24" s="73" t="s">
        <v>26</v>
      </c>
      <c r="B24" s="176"/>
      <c r="C24" s="177"/>
      <c r="D24" s="176"/>
      <c r="E24" s="177"/>
      <c r="F24" s="176"/>
      <c r="G24" s="177"/>
      <c r="H24" s="176"/>
      <c r="I24" s="177"/>
      <c r="J24" s="178">
        <f>H24+D24+B24+F24</f>
        <v>0</v>
      </c>
      <c r="K24" s="179"/>
      <c r="L24" s="176"/>
    </row>
    <row r="25" spans="1:12" ht="20.100000000000001" customHeight="1" x14ac:dyDescent="0.25">
      <c r="A25" s="73" t="s">
        <v>27</v>
      </c>
      <c r="B25" s="176"/>
      <c r="C25" s="177"/>
      <c r="D25" s="176"/>
      <c r="E25" s="177"/>
      <c r="F25" s="176"/>
      <c r="G25" s="177"/>
      <c r="H25" s="176"/>
      <c r="I25" s="177"/>
      <c r="J25" s="178">
        <f>H25+D25+B25+F25</f>
        <v>0</v>
      </c>
      <c r="K25" s="179"/>
      <c r="L25" s="176"/>
    </row>
    <row r="26" spans="1:12" ht="17.25" customHeight="1" thickBot="1" x14ac:dyDescent="0.35">
      <c r="A26" s="7" t="s">
        <v>28</v>
      </c>
      <c r="B26" s="180">
        <f>SUM(B24:B25)</f>
        <v>0</v>
      </c>
      <c r="C26" s="181"/>
      <c r="D26" s="180">
        <f>SUM(D24:D25)</f>
        <v>0</v>
      </c>
      <c r="E26" s="177"/>
      <c r="F26" s="180">
        <f>SUM(F24:F25)</f>
        <v>0</v>
      </c>
      <c r="G26" s="177"/>
      <c r="H26" s="180">
        <f>SUM(H24:H25)</f>
        <v>0</v>
      </c>
      <c r="I26" s="177"/>
      <c r="J26" s="180">
        <f>SUM(J24:J25)</f>
        <v>0</v>
      </c>
      <c r="K26" s="179"/>
      <c r="L26" s="180">
        <f>SUM(L24:L25)</f>
        <v>0</v>
      </c>
    </row>
    <row r="27" spans="1:12" ht="8.25" customHeight="1" thickTop="1" x14ac:dyDescent="0.25">
      <c r="A27" s="21"/>
      <c r="B27" s="184"/>
      <c r="C27" s="185"/>
      <c r="D27" s="184"/>
      <c r="E27" s="185"/>
      <c r="F27" s="184"/>
      <c r="G27" s="185"/>
      <c r="H27" s="184"/>
      <c r="I27" s="186"/>
      <c r="J27" s="162" t="str">
        <f>IF(B26+D26+F26+H26-J26=0," ","error")</f>
        <v xml:space="preserve"> </v>
      </c>
      <c r="K27" s="179"/>
      <c r="L27" s="162"/>
    </row>
    <row r="28" spans="1:12" ht="20.100000000000001" customHeight="1" thickBot="1" x14ac:dyDescent="0.35">
      <c r="A28" s="7" t="s">
        <v>29</v>
      </c>
      <c r="B28" s="187">
        <f>B26+B21</f>
        <v>21155</v>
      </c>
      <c r="C28" s="186"/>
      <c r="D28" s="187">
        <f>D26+D21</f>
        <v>0</v>
      </c>
      <c r="E28" s="186"/>
      <c r="F28" s="187">
        <f>F26+F21</f>
        <v>0</v>
      </c>
      <c r="G28" s="186"/>
      <c r="H28" s="187">
        <f>H26+H21</f>
        <v>0</v>
      </c>
      <c r="I28" s="186"/>
      <c r="J28" s="187">
        <f>J26+J21</f>
        <v>21155</v>
      </c>
      <c r="K28" s="179"/>
      <c r="L28" s="187">
        <f>L26+L21</f>
        <v>29271</v>
      </c>
    </row>
    <row r="29" spans="1:12" ht="16.5" customHeight="1" thickTop="1" x14ac:dyDescent="0.25">
      <c r="B29" s="188"/>
      <c r="C29" s="49"/>
      <c r="D29" s="49"/>
      <c r="E29" s="49"/>
      <c r="F29" s="49"/>
      <c r="G29" s="49"/>
      <c r="H29" s="49"/>
      <c r="I29" s="49"/>
      <c r="J29" s="50"/>
      <c r="K29" s="49"/>
      <c r="L29" s="49"/>
    </row>
    <row r="30" spans="1:12" ht="18" customHeight="1" x14ac:dyDescent="0.25">
      <c r="A30" s="23" t="s">
        <v>30</v>
      </c>
      <c r="B30" s="189"/>
      <c r="C30" s="190"/>
      <c r="D30" s="190"/>
      <c r="E30" s="190"/>
      <c r="F30" s="190"/>
      <c r="G30" s="190"/>
      <c r="H30" s="190"/>
      <c r="I30" s="190"/>
      <c r="J30" s="190"/>
      <c r="K30" s="190"/>
      <c r="L30" s="190"/>
    </row>
    <row r="31" spans="1:12" ht="20.100000000000001" customHeight="1" x14ac:dyDescent="0.25">
      <c r="A31" s="74" t="s">
        <v>31</v>
      </c>
      <c r="B31" s="176"/>
      <c r="C31" s="184"/>
      <c r="D31" s="176"/>
      <c r="E31" s="177"/>
      <c r="F31" s="176"/>
      <c r="G31" s="177"/>
      <c r="H31" s="176"/>
      <c r="I31" s="177"/>
      <c r="J31" s="178">
        <f>H31+D31+B31+F31</f>
        <v>0</v>
      </c>
      <c r="K31" s="162"/>
      <c r="L31" s="176"/>
    </row>
    <row r="32" spans="1:12" ht="20.100000000000001" customHeight="1" x14ac:dyDescent="0.25">
      <c r="A32" s="74" t="s">
        <v>32</v>
      </c>
      <c r="B32" s="176">
        <v>4306</v>
      </c>
      <c r="C32" s="184"/>
      <c r="D32" s="176"/>
      <c r="E32" s="177"/>
      <c r="F32" s="176"/>
      <c r="G32" s="177"/>
      <c r="H32" s="176"/>
      <c r="I32" s="177"/>
      <c r="J32" s="178">
        <f t="shared" ref="J32:J41" si="1">H32+D32+B32+F32</f>
        <v>4306</v>
      </c>
      <c r="K32" s="162"/>
      <c r="L32" s="176">
        <v>3277</v>
      </c>
    </row>
    <row r="33" spans="1:12" ht="20.100000000000001" customHeight="1" x14ac:dyDescent="0.25">
      <c r="A33" s="74" t="s">
        <v>33</v>
      </c>
      <c r="B33" s="176"/>
      <c r="C33" s="184"/>
      <c r="D33" s="176"/>
      <c r="E33" s="177"/>
      <c r="F33" s="176"/>
      <c r="G33" s="177"/>
      <c r="H33" s="176"/>
      <c r="I33" s="177"/>
      <c r="J33" s="178">
        <f t="shared" si="1"/>
        <v>0</v>
      </c>
      <c r="K33" s="162"/>
      <c r="L33" s="176"/>
    </row>
    <row r="34" spans="1:12" ht="27.6" x14ac:dyDescent="0.25">
      <c r="A34" s="74" t="s">
        <v>34</v>
      </c>
      <c r="B34" s="176">
        <v>18991</v>
      </c>
      <c r="C34" s="184"/>
      <c r="D34" s="176"/>
      <c r="E34" s="177"/>
      <c r="F34" s="176"/>
      <c r="G34" s="177"/>
      <c r="H34" s="176"/>
      <c r="I34" s="177"/>
      <c r="J34" s="178">
        <f t="shared" si="1"/>
        <v>18991</v>
      </c>
      <c r="K34" s="162"/>
      <c r="L34" s="176">
        <v>9451</v>
      </c>
    </row>
    <row r="35" spans="1:12" ht="20.100000000000001" customHeight="1" x14ac:dyDescent="0.25">
      <c r="A35" s="74" t="s">
        <v>35</v>
      </c>
      <c r="B35" s="176"/>
      <c r="C35" s="184"/>
      <c r="D35" s="176"/>
      <c r="E35" s="177"/>
      <c r="F35" s="176"/>
      <c r="G35" s="177"/>
      <c r="H35" s="176"/>
      <c r="I35" s="177"/>
      <c r="J35" s="178">
        <f t="shared" si="1"/>
        <v>0</v>
      </c>
      <c r="K35" s="162"/>
      <c r="L35" s="176"/>
    </row>
    <row r="36" spans="1:12" ht="20.100000000000001" customHeight="1" x14ac:dyDescent="0.25">
      <c r="A36" s="74" t="s">
        <v>36</v>
      </c>
      <c r="B36" s="176"/>
      <c r="C36" s="184"/>
      <c r="D36" s="176"/>
      <c r="E36" s="177"/>
      <c r="F36" s="176"/>
      <c r="G36" s="177"/>
      <c r="H36" s="176"/>
      <c r="I36" s="177"/>
      <c r="J36" s="178">
        <f t="shared" si="1"/>
        <v>0</v>
      </c>
      <c r="K36" s="162"/>
      <c r="L36" s="176"/>
    </row>
    <row r="37" spans="1:12" ht="20.100000000000001" customHeight="1" x14ac:dyDescent="0.25">
      <c r="A37" s="75" t="s">
        <v>37</v>
      </c>
      <c r="B37" s="176"/>
      <c r="C37" s="184"/>
      <c r="D37" s="176"/>
      <c r="E37" s="177"/>
      <c r="F37" s="176"/>
      <c r="G37" s="177"/>
      <c r="H37" s="176"/>
      <c r="I37" s="177"/>
      <c r="J37" s="178">
        <f t="shared" si="1"/>
        <v>0</v>
      </c>
      <c r="K37" s="162"/>
      <c r="L37" s="176"/>
    </row>
    <row r="38" spans="1:12" ht="20.100000000000001" customHeight="1" x14ac:dyDescent="0.25">
      <c r="A38" s="75" t="s">
        <v>38</v>
      </c>
      <c r="B38" s="176"/>
      <c r="C38" s="184"/>
      <c r="D38" s="176"/>
      <c r="E38" s="177"/>
      <c r="F38" s="176"/>
      <c r="G38" s="177"/>
      <c r="H38" s="176"/>
      <c r="I38" s="177"/>
      <c r="J38" s="178">
        <f t="shared" si="1"/>
        <v>0</v>
      </c>
      <c r="K38" s="162"/>
      <c r="L38" s="176"/>
    </row>
    <row r="39" spans="1:12" ht="20.100000000000001" customHeight="1" x14ac:dyDescent="0.25">
      <c r="A39" s="75" t="s">
        <v>39</v>
      </c>
      <c r="B39" s="176"/>
      <c r="C39" s="184"/>
      <c r="D39" s="176"/>
      <c r="E39" s="177"/>
      <c r="F39" s="176"/>
      <c r="G39" s="177"/>
      <c r="H39" s="176"/>
      <c r="I39" s="177"/>
      <c r="J39" s="178">
        <f t="shared" si="1"/>
        <v>0</v>
      </c>
      <c r="K39" s="162"/>
      <c r="L39" s="176"/>
    </row>
    <row r="40" spans="1:12" ht="20.100000000000001" customHeight="1" x14ac:dyDescent="0.25">
      <c r="A40" s="75" t="s">
        <v>40</v>
      </c>
      <c r="B40" s="176"/>
      <c r="C40" s="184"/>
      <c r="D40" s="176"/>
      <c r="E40" s="177"/>
      <c r="F40" s="176"/>
      <c r="G40" s="177"/>
      <c r="H40" s="176"/>
      <c r="I40" s="177"/>
      <c r="J40" s="178">
        <f t="shared" si="1"/>
        <v>0</v>
      </c>
      <c r="K40" s="162"/>
      <c r="L40" s="176"/>
    </row>
    <row r="41" spans="1:12" ht="20.100000000000001" customHeight="1" thickBot="1" x14ac:dyDescent="0.3">
      <c r="A41" s="74"/>
      <c r="B41" s="191"/>
      <c r="C41" s="184"/>
      <c r="D41" s="191"/>
      <c r="E41" s="177"/>
      <c r="F41" s="191"/>
      <c r="G41" s="177"/>
      <c r="H41" s="191"/>
      <c r="I41" s="177"/>
      <c r="J41" s="178">
        <f t="shared" si="1"/>
        <v>0</v>
      </c>
      <c r="K41" s="162"/>
      <c r="L41" s="191"/>
    </row>
    <row r="42" spans="1:12" ht="20.100000000000001" customHeight="1" thickTop="1" thickBot="1" x14ac:dyDescent="0.3">
      <c r="A42" s="9" t="s">
        <v>41</v>
      </c>
      <c r="B42" s="180">
        <f>SUM(B31:B41)</f>
        <v>23297</v>
      </c>
      <c r="C42" s="192"/>
      <c r="D42" s="180">
        <f>SUM(D31:D41)</f>
        <v>0</v>
      </c>
      <c r="E42" s="177"/>
      <c r="F42" s="180">
        <f>SUM(F31:F41)</f>
        <v>0</v>
      </c>
      <c r="G42" s="177"/>
      <c r="H42" s="180">
        <f>SUM(H31:H41)</f>
        <v>0</v>
      </c>
      <c r="I42" s="177"/>
      <c r="J42" s="180">
        <f>SUM(J31:J41)</f>
        <v>23297</v>
      </c>
      <c r="K42" s="162"/>
      <c r="L42" s="180">
        <f>SUM(L31:L41)</f>
        <v>12728</v>
      </c>
    </row>
    <row r="43" spans="1:12" s="10" customFormat="1" ht="17.25" customHeight="1" thickTop="1" x14ac:dyDescent="0.2">
      <c r="B43" s="31"/>
      <c r="C43" s="50"/>
      <c r="D43" s="51"/>
      <c r="E43" s="50"/>
      <c r="F43" s="50"/>
      <c r="G43" s="50"/>
      <c r="H43" s="50"/>
      <c r="I43" s="50"/>
      <c r="J43" s="50"/>
      <c r="K43" s="50"/>
      <c r="L43" s="50"/>
    </row>
    <row r="44" spans="1:12" ht="27.6" x14ac:dyDescent="0.25">
      <c r="A44" s="61" t="s">
        <v>42</v>
      </c>
      <c r="B44" s="183"/>
      <c r="C44" s="6"/>
      <c r="D44" s="6"/>
      <c r="E44" s="6"/>
      <c r="F44" s="6"/>
      <c r="G44" s="6"/>
      <c r="H44" s="6"/>
      <c r="I44" s="6"/>
      <c r="J44" s="6"/>
      <c r="K44" s="6"/>
    </row>
    <row r="45" spans="1:12" ht="20.100000000000001" customHeight="1" x14ac:dyDescent="0.25">
      <c r="A45" s="74" t="s">
        <v>43</v>
      </c>
      <c r="B45" s="176"/>
      <c r="C45" s="184"/>
      <c r="D45" s="176"/>
      <c r="E45" s="177"/>
      <c r="F45" s="176"/>
      <c r="G45" s="177"/>
      <c r="H45" s="176"/>
      <c r="I45" s="177"/>
      <c r="J45" s="178">
        <f>H45+D45+F45+B45</f>
        <v>0</v>
      </c>
      <c r="K45" s="162"/>
      <c r="L45" s="176"/>
    </row>
    <row r="46" spans="1:12" ht="20.100000000000001" customHeight="1" thickBot="1" x14ac:dyDescent="0.3">
      <c r="A46" s="74" t="s">
        <v>44</v>
      </c>
      <c r="B46" s="191"/>
      <c r="C46" s="184"/>
      <c r="D46" s="191"/>
      <c r="E46" s="177"/>
      <c r="F46" s="191"/>
      <c r="G46" s="177"/>
      <c r="H46" s="191"/>
      <c r="I46" s="177"/>
      <c r="J46" s="178">
        <f>H46+D46+F46+B46</f>
        <v>0</v>
      </c>
      <c r="K46" s="162"/>
      <c r="L46" s="191"/>
    </row>
    <row r="47" spans="1:12" ht="20.100000000000001" customHeight="1" thickTop="1" thickBot="1" x14ac:dyDescent="0.3">
      <c r="A47" s="9" t="s">
        <v>45</v>
      </c>
      <c r="B47" s="180">
        <f>SUM(B45:B46)</f>
        <v>0</v>
      </c>
      <c r="C47" s="192"/>
      <c r="D47" s="180">
        <f>SUM(D45:D46)</f>
        <v>0</v>
      </c>
      <c r="E47" s="177"/>
      <c r="F47" s="180">
        <f>SUM(F45:F46)</f>
        <v>0</v>
      </c>
      <c r="G47" s="177"/>
      <c r="H47" s="180">
        <f>SUM(H45:H46)</f>
        <v>0</v>
      </c>
      <c r="I47" s="177"/>
      <c r="J47" s="180">
        <f>SUM(J45:J46)</f>
        <v>0</v>
      </c>
      <c r="K47" s="162"/>
      <c r="L47" s="180">
        <f>SUM(L45:L46)</f>
        <v>0</v>
      </c>
    </row>
    <row r="48" spans="1:12" ht="13.5" customHeight="1" thickTop="1" thickBot="1" x14ac:dyDescent="0.3">
      <c r="B48" s="32"/>
      <c r="C48" s="49"/>
      <c r="D48" s="32"/>
      <c r="E48" s="49"/>
      <c r="F48" s="49"/>
      <c r="G48" s="49"/>
      <c r="H48" s="32"/>
      <c r="I48" s="49"/>
      <c r="J48" s="50"/>
      <c r="K48" s="49"/>
      <c r="L48" s="49"/>
    </row>
    <row r="49" spans="1:13" s="11" customFormat="1" ht="20.100000000000001" customHeight="1" thickTop="1" thickBot="1" x14ac:dyDescent="0.3">
      <c r="A49" s="35" t="s">
        <v>46</v>
      </c>
      <c r="B49" s="193">
        <f>+B47+B42</f>
        <v>23297</v>
      </c>
      <c r="C49" s="179"/>
      <c r="D49" s="193">
        <f>+D47+D42</f>
        <v>0</v>
      </c>
      <c r="E49" s="179"/>
      <c r="F49" s="193">
        <f>+F47+F42</f>
        <v>0</v>
      </c>
      <c r="G49" s="179"/>
      <c r="H49" s="193">
        <f>+H47+H42</f>
        <v>0</v>
      </c>
      <c r="I49" s="179"/>
      <c r="J49" s="193">
        <f>+J47+J42</f>
        <v>23297</v>
      </c>
      <c r="K49" s="179"/>
      <c r="L49" s="193">
        <f>+L47+L42</f>
        <v>12728</v>
      </c>
    </row>
    <row r="50" spans="1:13" ht="14.4" thickTop="1" thickBot="1" x14ac:dyDescent="0.3">
      <c r="B50" s="33"/>
      <c r="C50" s="52"/>
      <c r="D50" s="52"/>
      <c r="E50" s="52"/>
      <c r="F50" s="52"/>
      <c r="G50" s="52"/>
      <c r="H50" s="52"/>
      <c r="I50" s="52"/>
      <c r="J50" s="50"/>
      <c r="K50" s="53"/>
      <c r="L50" s="49"/>
    </row>
    <row r="51" spans="1:13" ht="20.100000000000001" customHeight="1" thickTop="1" thickBot="1" x14ac:dyDescent="0.3">
      <c r="A51" s="36" t="s">
        <v>47</v>
      </c>
      <c r="B51" s="129">
        <f>+B28-B49</f>
        <v>-2142</v>
      </c>
      <c r="C51" s="76"/>
      <c r="D51" s="129">
        <f>+D28-D49</f>
        <v>0</v>
      </c>
      <c r="E51" s="76"/>
      <c r="F51" s="129">
        <f>+F28-F49</f>
        <v>0</v>
      </c>
      <c r="G51" s="76"/>
      <c r="H51" s="129">
        <f>+H28-H49</f>
        <v>0</v>
      </c>
      <c r="I51" s="76"/>
      <c r="J51" s="130">
        <f>IF((B51+D51+F51+H51)=(+J28-J49),H51+F51+D51+B51,"Cross Add Error")</f>
        <v>-2142</v>
      </c>
      <c r="K51" s="119"/>
      <c r="L51" s="129">
        <f>+L28-L49</f>
        <v>16543</v>
      </c>
      <c r="M51" s="77"/>
    </row>
    <row r="52" spans="1:13" ht="14.25" customHeight="1" thickBot="1" x14ac:dyDescent="0.3">
      <c r="A52" s="36"/>
      <c r="B52" s="200"/>
      <c r="C52" s="76"/>
      <c r="D52" s="200"/>
      <c r="E52" s="76"/>
      <c r="F52" s="200"/>
      <c r="G52" s="76"/>
      <c r="H52" s="200"/>
      <c r="I52" s="76"/>
      <c r="J52" s="200"/>
      <c r="K52" s="119"/>
      <c r="L52" s="200"/>
      <c r="M52" s="77"/>
    </row>
    <row r="53" spans="1:13" ht="19.5" customHeight="1" thickTop="1" thickBot="1" x14ac:dyDescent="0.3">
      <c r="A53" s="85" t="s">
        <v>48</v>
      </c>
      <c r="B53" s="141"/>
      <c r="C53" s="76"/>
      <c r="D53" s="141"/>
      <c r="E53" s="76"/>
      <c r="F53" s="141"/>
      <c r="G53" s="76"/>
      <c r="H53" s="141"/>
      <c r="I53" s="76"/>
      <c r="J53" s="128">
        <f>IF(H53+F53+D53+B53=0,0,"Transfer error")</f>
        <v>0</v>
      </c>
      <c r="K53" s="119"/>
      <c r="L53" s="141"/>
    </row>
    <row r="54" spans="1:13" ht="14.25" customHeight="1" thickTop="1" thickBot="1" x14ac:dyDescent="0.3">
      <c r="A54" s="8"/>
      <c r="B54" s="199"/>
      <c r="C54" s="76"/>
      <c r="D54" s="199"/>
      <c r="E54" s="76"/>
      <c r="F54" s="127"/>
      <c r="G54" s="76"/>
      <c r="H54" s="199"/>
      <c r="I54" s="76"/>
      <c r="J54" s="201"/>
      <c r="K54" s="119"/>
      <c r="L54" s="199"/>
    </row>
    <row r="55" spans="1:13" ht="29.25" customHeight="1" thickTop="1" thickBot="1" x14ac:dyDescent="0.3">
      <c r="A55" s="9" t="s">
        <v>49</v>
      </c>
      <c r="B55" s="126">
        <f>+B51+B53</f>
        <v>-2142</v>
      </c>
      <c r="C55" s="76"/>
      <c r="D55" s="126">
        <f>+D51+D53</f>
        <v>0</v>
      </c>
      <c r="E55" s="76"/>
      <c r="F55" s="126">
        <f>+F51+F53</f>
        <v>0</v>
      </c>
      <c r="G55" s="76"/>
      <c r="H55" s="126">
        <f>+H51+H53</f>
        <v>0</v>
      </c>
      <c r="I55" s="76"/>
      <c r="J55" s="126">
        <f>+J51+J53</f>
        <v>-2142</v>
      </c>
      <c r="K55" s="119"/>
      <c r="L55" s="126">
        <f>+L51+L53</f>
        <v>16543</v>
      </c>
    </row>
    <row r="56" spans="1:13" ht="13.8" thickTop="1" x14ac:dyDescent="0.25">
      <c r="J56" s="50"/>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4"/>
  <sheetViews>
    <sheetView zoomScale="75" zoomScaleNormal="75" zoomScaleSheetLayoutView="80" workbookViewId="0">
      <pane ySplit="2" topLeftCell="A26" activePane="bottomLeft" state="frozen"/>
      <selection activeCell="D45" sqref="D45"/>
      <selection pane="bottomLeft" activeCell="H59" sqref="H59"/>
    </sheetView>
  </sheetViews>
  <sheetFormatPr defaultColWidth="9.21875" defaultRowHeight="13.2" x14ac:dyDescent="0.25"/>
  <cols>
    <col min="1" max="1" width="28.88671875" style="1" customWidth="1"/>
    <col min="2" max="2" width="19" style="26" customWidth="1"/>
    <col min="3" max="3" width="3.88671875" style="1" customWidth="1"/>
    <col min="4" max="4" width="15.33203125" style="1" customWidth="1"/>
    <col min="5" max="5" width="1.6640625" style="1" customWidth="1"/>
    <col min="6" max="6" width="15.33203125" style="1" customWidth="1"/>
    <col min="7" max="7" width="1.44140625" style="1" customWidth="1"/>
    <col min="8" max="8" width="15.33203125" style="1" customWidth="1"/>
    <col min="9" max="9" width="1.6640625" style="1" customWidth="1"/>
    <col min="10" max="10" width="15.5546875" style="1" customWidth="1"/>
    <col min="11" max="11" width="1.6640625" style="1" customWidth="1"/>
    <col min="12" max="12" width="14.6640625" style="1" customWidth="1"/>
    <col min="13" max="13" width="1.6640625" style="1" customWidth="1"/>
    <col min="14" max="14" width="14.6640625" style="1" customWidth="1"/>
    <col min="15" max="15" width="1.6640625" style="1" customWidth="1"/>
    <col min="16" max="16" width="14.6640625" style="1" customWidth="1"/>
    <col min="17" max="16384" width="9.21875" style="1"/>
  </cols>
  <sheetData>
    <row r="1" spans="1:16" ht="27" customHeight="1" x14ac:dyDescent="0.4">
      <c r="B1" s="248" t="str">
        <f>'R&amp;P Accounts'!B2</f>
        <v>Glasgow Chinese Recreation Centre</v>
      </c>
      <c r="C1" s="248"/>
      <c r="D1" s="248"/>
      <c r="E1" s="248"/>
      <c r="F1" s="248"/>
      <c r="G1" s="248"/>
      <c r="H1" s="248"/>
      <c r="I1" s="248"/>
      <c r="J1" s="248"/>
      <c r="K1" s="248"/>
      <c r="L1" s="248"/>
      <c r="N1" s="248" t="str">
        <f>'R&amp;P Accounts'!L2</f>
        <v>SC048060</v>
      </c>
      <c r="O1" s="248"/>
      <c r="P1" s="248"/>
    </row>
    <row r="2" spans="1:16" s="42" customFormat="1" ht="26.25" customHeight="1" x14ac:dyDescent="0.25">
      <c r="A2" s="68" t="s">
        <v>50</v>
      </c>
      <c r="B2" s="39"/>
      <c r="C2" s="38"/>
      <c r="D2" s="38"/>
      <c r="E2" s="38"/>
      <c r="F2" s="274"/>
      <c r="G2" s="274"/>
      <c r="H2" s="274"/>
      <c r="I2" s="40"/>
      <c r="J2" s="40"/>
      <c r="K2" s="40"/>
      <c r="L2" s="41"/>
      <c r="M2" s="40"/>
      <c r="N2" s="41"/>
      <c r="O2" s="40"/>
      <c r="P2" s="41"/>
    </row>
    <row r="3" spans="1:16" ht="40.5" customHeight="1" x14ac:dyDescent="0.25">
      <c r="A3" s="46" t="s">
        <v>51</v>
      </c>
      <c r="B3" s="251" t="s">
        <v>52</v>
      </c>
      <c r="C3" s="251"/>
      <c r="D3" s="251"/>
      <c r="E3" s="14"/>
      <c r="F3" s="63" t="s">
        <v>53</v>
      </c>
      <c r="G3" s="11"/>
      <c r="H3" s="63" t="s">
        <v>54</v>
      </c>
      <c r="I3" s="70"/>
      <c r="J3" s="63" t="s">
        <v>10</v>
      </c>
      <c r="K3" s="70"/>
      <c r="L3" s="63" t="s">
        <v>55</v>
      </c>
      <c r="M3" s="70"/>
      <c r="N3" s="63" t="s">
        <v>56</v>
      </c>
      <c r="O3" s="70"/>
      <c r="P3" s="63" t="s">
        <v>57</v>
      </c>
    </row>
    <row r="4" spans="1:16" x14ac:dyDescent="0.25">
      <c r="B4" s="252"/>
      <c r="C4" s="252"/>
      <c r="D4" s="252"/>
      <c r="E4" s="219"/>
      <c r="F4" s="13" t="s">
        <v>14</v>
      </c>
      <c r="H4" s="13" t="s">
        <v>14</v>
      </c>
      <c r="I4" s="216"/>
      <c r="J4" s="13" t="s">
        <v>14</v>
      </c>
      <c r="K4" s="216"/>
      <c r="L4" s="13" t="s">
        <v>14</v>
      </c>
      <c r="M4" s="216"/>
      <c r="N4" s="13" t="s">
        <v>14</v>
      </c>
      <c r="O4" s="216"/>
      <c r="P4" s="13" t="s">
        <v>14</v>
      </c>
    </row>
    <row r="5" spans="1:16" ht="30" customHeight="1" x14ac:dyDescent="0.25">
      <c r="A5" s="269" t="s">
        <v>58</v>
      </c>
      <c r="B5" s="253" t="s">
        <v>59</v>
      </c>
      <c r="C5" s="253"/>
      <c r="D5" s="253"/>
      <c r="E5" s="19"/>
      <c r="F5" s="131">
        <v>6165</v>
      </c>
      <c r="G5" s="132"/>
      <c r="H5" s="131">
        <v>16947</v>
      </c>
      <c r="I5" s="132"/>
      <c r="J5" s="131"/>
      <c r="K5" s="132"/>
      <c r="L5" s="131"/>
      <c r="M5" s="132"/>
      <c r="N5" s="133">
        <f>F5+H5+J5+L5</f>
        <v>23112</v>
      </c>
      <c r="O5" s="132"/>
      <c r="P5" s="131">
        <v>5232</v>
      </c>
    </row>
    <row r="6" spans="1:16" ht="30" customHeight="1" x14ac:dyDescent="0.25">
      <c r="A6" s="270"/>
      <c r="B6" s="253" t="s">
        <v>60</v>
      </c>
      <c r="C6" s="253"/>
      <c r="D6" s="253"/>
      <c r="E6" s="19"/>
      <c r="F6" s="131">
        <v>727</v>
      </c>
      <c r="G6" s="132"/>
      <c r="H6" s="131">
        <v>-2869</v>
      </c>
      <c r="I6" s="132"/>
      <c r="J6" s="131"/>
      <c r="K6" s="132"/>
      <c r="L6" s="131"/>
      <c r="M6" s="132"/>
      <c r="N6" s="133">
        <f>F6+H6+J6+L6</f>
        <v>-2142</v>
      </c>
      <c r="O6" s="132"/>
      <c r="P6" s="131">
        <v>16543</v>
      </c>
    </row>
    <row r="7" spans="1:16" ht="26.25" customHeight="1" x14ac:dyDescent="0.25">
      <c r="A7" s="270"/>
      <c r="B7" s="275"/>
      <c r="C7" s="276"/>
      <c r="D7" s="277"/>
      <c r="E7" s="19"/>
      <c r="F7" s="134"/>
      <c r="G7" s="132"/>
      <c r="H7" s="134"/>
      <c r="I7" s="132"/>
      <c r="J7" s="134"/>
      <c r="K7" s="132"/>
      <c r="L7" s="134"/>
      <c r="M7" s="132"/>
      <c r="N7" s="133">
        <f>F7+H7+J7+L7</f>
        <v>0</v>
      </c>
      <c r="O7" s="132"/>
      <c r="P7" s="134"/>
    </row>
    <row r="8" spans="1:16" ht="26.25" customHeight="1" thickBot="1" x14ac:dyDescent="0.3">
      <c r="A8" s="270"/>
      <c r="B8" s="253"/>
      <c r="C8" s="253"/>
      <c r="D8" s="253"/>
      <c r="E8" s="19"/>
      <c r="F8" s="135"/>
      <c r="G8" s="132"/>
      <c r="H8" s="135"/>
      <c r="I8" s="132"/>
      <c r="J8" s="135"/>
      <c r="K8" s="132"/>
      <c r="L8" s="135"/>
      <c r="M8" s="132"/>
      <c r="N8" s="136">
        <f>F8+H8+J8+L8</f>
        <v>0</v>
      </c>
      <c r="O8" s="132"/>
      <c r="P8" s="135"/>
    </row>
    <row r="9" spans="1:16" ht="30" customHeight="1" thickTop="1" thickBot="1" x14ac:dyDescent="0.3">
      <c r="B9" s="272" t="s">
        <v>61</v>
      </c>
      <c r="C9" s="272"/>
      <c r="D9" s="272"/>
      <c r="E9" s="37"/>
      <c r="F9" s="137">
        <f>SUM(F5:F8)</f>
        <v>6892</v>
      </c>
      <c r="G9" s="120"/>
      <c r="H9" s="137">
        <f>SUM(H5:H8)</f>
        <v>14078</v>
      </c>
      <c r="I9" s="215"/>
      <c r="J9" s="137">
        <f>SUM(J5:J8)</f>
        <v>0</v>
      </c>
      <c r="K9" s="215"/>
      <c r="L9" s="137">
        <f>SUM(L5:L8)</f>
        <v>0</v>
      </c>
      <c r="M9" s="249"/>
      <c r="N9" s="138">
        <f>F9+H9+J9+L9</f>
        <v>20970</v>
      </c>
      <c r="O9" s="249"/>
      <c r="P9" s="137">
        <f>SUM(P5:P8)</f>
        <v>21775</v>
      </c>
    </row>
    <row r="10" spans="1:16" ht="26.25" customHeight="1" thickTop="1" x14ac:dyDescent="0.25">
      <c r="B10" s="273" t="s">
        <v>62</v>
      </c>
      <c r="C10" s="273"/>
      <c r="D10" s="273"/>
      <c r="E10" s="18"/>
      <c r="F10" s="121">
        <f>F6-'R&amp;P Accounts'!B55</f>
        <v>2869</v>
      </c>
      <c r="G10" s="215"/>
      <c r="H10" s="121">
        <f>H6-'R&amp;P Accounts'!D55</f>
        <v>-2869</v>
      </c>
      <c r="I10" s="215"/>
      <c r="J10" s="121">
        <f>J6-'R&amp;P Accounts'!F55</f>
        <v>0</v>
      </c>
      <c r="K10" s="215"/>
      <c r="L10" s="121">
        <f>L6-'R&amp;P Accounts'!H55</f>
        <v>0</v>
      </c>
      <c r="M10" s="249"/>
      <c r="N10" s="121">
        <f>N6-'R&amp;P Accounts'!J55</f>
        <v>0</v>
      </c>
      <c r="O10" s="249"/>
      <c r="P10" s="121">
        <f>P6-'R&amp;P Accounts'!L55</f>
        <v>0</v>
      </c>
    </row>
    <row r="11" spans="1:16" x14ac:dyDescent="0.25">
      <c r="B11" s="265"/>
      <c r="C11" s="265"/>
      <c r="D11" s="265"/>
      <c r="E11" s="15"/>
      <c r="G11" s="250"/>
      <c r="I11" s="250"/>
      <c r="J11" s="216"/>
      <c r="K11" s="216"/>
      <c r="M11" s="250"/>
      <c r="O11" s="250"/>
    </row>
    <row r="12" spans="1:16" ht="30.75" customHeight="1" x14ac:dyDescent="0.25">
      <c r="B12" s="257" t="s">
        <v>63</v>
      </c>
      <c r="C12" s="257"/>
      <c r="D12" s="257"/>
      <c r="E12" s="16"/>
      <c r="G12" s="250"/>
      <c r="H12" s="218"/>
      <c r="I12" s="250"/>
      <c r="J12" s="254" t="s">
        <v>64</v>
      </c>
      <c r="K12" s="254"/>
      <c r="L12" s="254"/>
      <c r="M12" s="250"/>
      <c r="N12" s="218" t="s">
        <v>65</v>
      </c>
      <c r="O12" s="250"/>
      <c r="P12" s="218" t="s">
        <v>66</v>
      </c>
    </row>
    <row r="13" spans="1:16" s="55" customFormat="1" x14ac:dyDescent="0.25">
      <c r="B13" s="258"/>
      <c r="C13" s="258"/>
      <c r="D13" s="258"/>
      <c r="E13" s="56"/>
      <c r="F13" s="57"/>
      <c r="H13" s="57"/>
      <c r="I13" s="58"/>
      <c r="J13" s="58"/>
      <c r="K13" s="58"/>
      <c r="M13" s="58"/>
      <c r="N13" s="13" t="s">
        <v>14</v>
      </c>
      <c r="O13" s="216"/>
      <c r="P13" s="13" t="s">
        <v>14</v>
      </c>
    </row>
    <row r="14" spans="1:16" ht="20.100000000000001" customHeight="1" x14ac:dyDescent="0.25">
      <c r="A14" s="269" t="s">
        <v>67</v>
      </c>
      <c r="B14" s="259"/>
      <c r="C14" s="259"/>
      <c r="D14" s="259"/>
      <c r="E14" s="20"/>
      <c r="G14" s="250"/>
      <c r="I14" s="216"/>
      <c r="J14" s="278"/>
      <c r="K14" s="279"/>
      <c r="L14" s="280"/>
      <c r="M14" s="14"/>
      <c r="N14" s="122"/>
      <c r="O14" s="215"/>
      <c r="P14" s="122"/>
    </row>
    <row r="15" spans="1:16" ht="20.100000000000001" customHeight="1" x14ac:dyDescent="0.25">
      <c r="A15" s="270"/>
      <c r="B15" s="259"/>
      <c r="C15" s="259"/>
      <c r="D15" s="259"/>
      <c r="E15" s="20"/>
      <c r="G15" s="250"/>
      <c r="H15" s="218"/>
      <c r="I15" s="216"/>
      <c r="J15" s="278"/>
      <c r="K15" s="279"/>
      <c r="L15" s="280"/>
      <c r="M15" s="14"/>
      <c r="N15" s="122"/>
      <c r="O15" s="215"/>
      <c r="P15" s="122"/>
    </row>
    <row r="16" spans="1:16" ht="20.100000000000001" customHeight="1" x14ac:dyDescent="0.25">
      <c r="A16" s="270"/>
      <c r="B16" s="259"/>
      <c r="C16" s="259"/>
      <c r="D16" s="259"/>
      <c r="E16" s="20"/>
      <c r="F16" s="216"/>
      <c r="G16" s="216"/>
      <c r="H16" s="54"/>
      <c r="I16" s="216"/>
      <c r="J16" s="278"/>
      <c r="K16" s="279"/>
      <c r="L16" s="280"/>
      <c r="M16" s="14"/>
      <c r="N16" s="122"/>
      <c r="O16" s="215"/>
      <c r="P16" s="122"/>
    </row>
    <row r="17" spans="1:16" ht="20.100000000000001" customHeight="1" x14ac:dyDescent="0.25">
      <c r="A17" s="270"/>
      <c r="B17" s="259"/>
      <c r="C17" s="259"/>
      <c r="D17" s="259"/>
      <c r="E17" s="20"/>
      <c r="F17" s="216"/>
      <c r="G17" s="216"/>
      <c r="H17" s="54"/>
      <c r="I17" s="216"/>
      <c r="J17" s="278"/>
      <c r="K17" s="279"/>
      <c r="L17" s="280"/>
      <c r="M17" s="14"/>
      <c r="N17" s="122"/>
      <c r="O17" s="215"/>
      <c r="P17" s="122"/>
    </row>
    <row r="18" spans="1:16" ht="20.100000000000001" customHeight="1" thickBot="1" x14ac:dyDescent="0.3">
      <c r="A18" s="270"/>
      <c r="B18" s="259"/>
      <c r="C18" s="259"/>
      <c r="D18" s="259"/>
      <c r="E18" s="20"/>
      <c r="F18" s="216"/>
      <c r="G18" s="216"/>
      <c r="H18" s="54"/>
      <c r="I18" s="216"/>
      <c r="J18" s="278"/>
      <c r="K18" s="279"/>
      <c r="L18" s="280"/>
      <c r="M18" s="14"/>
      <c r="N18" s="123"/>
      <c r="O18" s="215"/>
      <c r="P18" s="123"/>
    </row>
    <row r="19" spans="1:16" ht="20.100000000000001" customHeight="1" thickBot="1" x14ac:dyDescent="0.3">
      <c r="A19" s="224"/>
      <c r="B19" s="62"/>
      <c r="C19" s="62"/>
      <c r="D19" s="62"/>
      <c r="E19" s="20"/>
      <c r="F19" s="216"/>
      <c r="G19" s="216"/>
      <c r="H19" s="54"/>
      <c r="I19" s="216"/>
      <c r="K19" s="216"/>
      <c r="L19" s="71" t="s">
        <v>68</v>
      </c>
      <c r="M19" s="14"/>
      <c r="N19" s="124">
        <f>SUM(N14:N18)</f>
        <v>0</v>
      </c>
      <c r="O19" s="215"/>
      <c r="P19" s="124">
        <f>SUM(P14:P18)</f>
        <v>0</v>
      </c>
    </row>
    <row r="20" spans="1:16" x14ac:dyDescent="0.25">
      <c r="B20" s="271"/>
      <c r="C20" s="271"/>
      <c r="D20" s="271"/>
      <c r="E20" s="216"/>
      <c r="G20" s="216"/>
      <c r="I20" s="216"/>
      <c r="J20" s="216"/>
      <c r="K20" s="216"/>
      <c r="L20" s="13"/>
      <c r="M20" s="216"/>
      <c r="N20" s="13"/>
      <c r="O20" s="216"/>
      <c r="P20" s="13"/>
    </row>
    <row r="21" spans="1:16" ht="27" customHeight="1" x14ac:dyDescent="0.25">
      <c r="B21" s="257" t="s">
        <v>63</v>
      </c>
      <c r="C21" s="257"/>
      <c r="D21" s="257"/>
      <c r="E21" s="17"/>
      <c r="G21" s="216"/>
      <c r="H21" s="254" t="s">
        <v>64</v>
      </c>
      <c r="I21" s="254"/>
      <c r="J21" s="254"/>
      <c r="K21" s="216"/>
      <c r="L21" s="218" t="s">
        <v>69</v>
      </c>
      <c r="M21" s="216"/>
      <c r="N21" s="218" t="s">
        <v>70</v>
      </c>
      <c r="O21" s="216"/>
      <c r="P21" s="218" t="s">
        <v>66</v>
      </c>
    </row>
    <row r="22" spans="1:16" s="55" customFormat="1" x14ac:dyDescent="0.25">
      <c r="B22" s="258"/>
      <c r="C22" s="258"/>
      <c r="D22" s="258"/>
      <c r="E22" s="56"/>
      <c r="I22" s="58"/>
      <c r="J22" s="57"/>
      <c r="K22" s="58"/>
      <c r="L22" s="13" t="s">
        <v>14</v>
      </c>
      <c r="M22" s="216"/>
      <c r="N22" s="13" t="s">
        <v>14</v>
      </c>
      <c r="O22" s="216"/>
      <c r="P22" s="13" t="s">
        <v>14</v>
      </c>
    </row>
    <row r="23" spans="1:16" ht="20.100000000000001" customHeight="1" x14ac:dyDescent="0.25">
      <c r="A23" s="269" t="s">
        <v>71</v>
      </c>
      <c r="B23" s="259"/>
      <c r="C23" s="259"/>
      <c r="D23" s="259"/>
      <c r="E23" s="20"/>
      <c r="G23" s="216"/>
      <c r="H23" s="266"/>
      <c r="I23" s="267"/>
      <c r="J23" s="268"/>
      <c r="K23" s="14"/>
      <c r="L23" s="122"/>
      <c r="M23" s="215"/>
      <c r="N23" s="122"/>
      <c r="O23" s="215"/>
      <c r="P23" s="122"/>
    </row>
    <row r="24" spans="1:16" ht="20.100000000000001" customHeight="1" x14ac:dyDescent="0.25">
      <c r="A24" s="270"/>
      <c r="B24" s="259"/>
      <c r="C24" s="259"/>
      <c r="D24" s="259"/>
      <c r="E24" s="20"/>
      <c r="G24" s="216"/>
      <c r="H24" s="266"/>
      <c r="I24" s="267"/>
      <c r="J24" s="268"/>
      <c r="K24" s="14"/>
      <c r="L24" s="122"/>
      <c r="M24" s="215"/>
      <c r="N24" s="122"/>
      <c r="O24" s="215"/>
      <c r="P24" s="122"/>
    </row>
    <row r="25" spans="1:16" ht="20.100000000000001" customHeight="1" x14ac:dyDescent="0.25">
      <c r="A25" s="270"/>
      <c r="B25" s="259"/>
      <c r="C25" s="259"/>
      <c r="D25" s="259"/>
      <c r="E25" s="20"/>
      <c r="G25" s="216"/>
      <c r="H25" s="266"/>
      <c r="I25" s="267"/>
      <c r="J25" s="268"/>
      <c r="K25" s="14"/>
      <c r="L25" s="122"/>
      <c r="M25" s="215"/>
      <c r="N25" s="122"/>
      <c r="O25" s="215"/>
      <c r="P25" s="122"/>
    </row>
    <row r="26" spans="1:16" ht="20.100000000000001" customHeight="1" x14ac:dyDescent="0.25">
      <c r="A26" s="270"/>
      <c r="B26" s="259"/>
      <c r="C26" s="259"/>
      <c r="D26" s="259"/>
      <c r="E26" s="20"/>
      <c r="G26" s="216"/>
      <c r="H26" s="266"/>
      <c r="I26" s="267"/>
      <c r="J26" s="268"/>
      <c r="K26" s="14"/>
      <c r="L26" s="122"/>
      <c r="M26" s="215"/>
      <c r="N26" s="122"/>
      <c r="O26" s="215"/>
      <c r="P26" s="122"/>
    </row>
    <row r="27" spans="1:16" ht="20.100000000000001" customHeight="1" x14ac:dyDescent="0.25">
      <c r="A27" s="270"/>
      <c r="B27" s="259"/>
      <c r="C27" s="259"/>
      <c r="D27" s="259"/>
      <c r="E27" s="20"/>
      <c r="G27" s="216"/>
      <c r="H27" s="266"/>
      <c r="I27" s="267"/>
      <c r="J27" s="268"/>
      <c r="K27" s="14"/>
      <c r="L27" s="122"/>
      <c r="M27" s="215"/>
      <c r="N27" s="122"/>
      <c r="O27" s="215"/>
      <c r="P27" s="122"/>
    </row>
    <row r="28" spans="1:16" ht="20.100000000000001" customHeight="1" x14ac:dyDescent="0.25">
      <c r="A28" s="270"/>
      <c r="B28" s="259"/>
      <c r="C28" s="259"/>
      <c r="D28" s="259"/>
      <c r="E28" s="20"/>
      <c r="G28" s="216"/>
      <c r="H28" s="266"/>
      <c r="I28" s="267"/>
      <c r="J28" s="268"/>
      <c r="K28" s="14"/>
      <c r="L28" s="122"/>
      <c r="M28" s="215"/>
      <c r="N28" s="122"/>
      <c r="O28" s="215"/>
      <c r="P28" s="122"/>
    </row>
    <row r="29" spans="1:16" ht="20.100000000000001" customHeight="1" x14ac:dyDescent="0.25">
      <c r="A29" s="270"/>
      <c r="B29" s="259"/>
      <c r="C29" s="259"/>
      <c r="D29" s="259"/>
      <c r="E29" s="20"/>
      <c r="G29" s="216"/>
      <c r="H29" s="266"/>
      <c r="I29" s="267"/>
      <c r="J29" s="268"/>
      <c r="K29" s="14"/>
      <c r="L29" s="122"/>
      <c r="M29" s="215"/>
      <c r="N29" s="122"/>
      <c r="O29" s="215"/>
      <c r="P29" s="122"/>
    </row>
    <row r="30" spans="1:16" ht="20.100000000000001" customHeight="1" x14ac:dyDescent="0.25">
      <c r="A30" s="270"/>
      <c r="B30" s="259"/>
      <c r="C30" s="259"/>
      <c r="D30" s="259"/>
      <c r="E30" s="20"/>
      <c r="G30" s="216"/>
      <c r="H30" s="266"/>
      <c r="I30" s="267"/>
      <c r="J30" s="268"/>
      <c r="K30" s="14"/>
      <c r="L30" s="122"/>
      <c r="M30" s="215"/>
      <c r="N30" s="122"/>
      <c r="O30" s="215"/>
      <c r="P30" s="122"/>
    </row>
    <row r="31" spans="1:16" ht="20.100000000000001" customHeight="1" thickBot="1" x14ac:dyDescent="0.3">
      <c r="A31" s="270"/>
      <c r="B31" s="259"/>
      <c r="C31" s="259"/>
      <c r="D31" s="259"/>
      <c r="E31" s="20"/>
      <c r="G31" s="216"/>
      <c r="H31" s="266"/>
      <c r="I31" s="267"/>
      <c r="J31" s="268"/>
      <c r="K31" s="14"/>
      <c r="L31" s="123"/>
      <c r="M31" s="215"/>
      <c r="N31" s="123"/>
      <c r="O31" s="215"/>
      <c r="P31" s="123"/>
    </row>
    <row r="32" spans="1:16" ht="20.100000000000001" customHeight="1" thickBot="1" x14ac:dyDescent="0.3">
      <c r="A32" s="224"/>
      <c r="B32" s="62"/>
      <c r="C32" s="62"/>
      <c r="D32" s="62"/>
      <c r="E32" s="20"/>
      <c r="G32" s="216"/>
      <c r="I32" s="216"/>
      <c r="J32" s="63" t="s">
        <v>72</v>
      </c>
      <c r="K32" s="216"/>
      <c r="L32" s="124">
        <f>SUM(L23:L31)</f>
        <v>0</v>
      </c>
      <c r="M32" s="215"/>
      <c r="N32" s="124">
        <f>SUM(N23:N31)</f>
        <v>0</v>
      </c>
      <c r="O32" s="215"/>
      <c r="P32" s="124">
        <f>SUM(P23:P31)</f>
        <v>0</v>
      </c>
    </row>
    <row r="33" spans="1:16" ht="10.5" customHeight="1" x14ac:dyDescent="0.25">
      <c r="B33" s="265"/>
      <c r="C33" s="265"/>
      <c r="D33" s="265"/>
      <c r="E33" s="263"/>
      <c r="G33" s="263"/>
      <c r="H33" s="13"/>
      <c r="I33" s="250"/>
      <c r="J33" s="216"/>
      <c r="K33" s="216"/>
      <c r="L33" s="60"/>
      <c r="M33" s="250"/>
      <c r="N33" s="60"/>
      <c r="O33" s="264"/>
      <c r="P33" s="60"/>
    </row>
    <row r="34" spans="1:16" ht="19.5" customHeight="1" x14ac:dyDescent="0.25">
      <c r="B34" s="257" t="s">
        <v>63</v>
      </c>
      <c r="C34" s="257"/>
      <c r="D34" s="257"/>
      <c r="E34" s="263"/>
      <c r="G34" s="263"/>
      <c r="H34" s="13"/>
      <c r="I34" s="250"/>
      <c r="J34" s="254" t="s">
        <v>73</v>
      </c>
      <c r="K34" s="254"/>
      <c r="L34" s="254"/>
      <c r="M34" s="250"/>
      <c r="N34" s="218" t="s">
        <v>74</v>
      </c>
      <c r="O34" s="264"/>
      <c r="P34" s="218" t="s">
        <v>66</v>
      </c>
    </row>
    <row r="35" spans="1:16" s="55" customFormat="1" x14ac:dyDescent="0.25">
      <c r="B35" s="258"/>
      <c r="C35" s="258"/>
      <c r="D35" s="258"/>
      <c r="E35" s="56"/>
      <c r="F35" s="1"/>
      <c r="H35" s="57"/>
      <c r="I35" s="58"/>
      <c r="J35" s="58"/>
      <c r="K35" s="58"/>
      <c r="M35" s="58"/>
      <c r="N35" s="13" t="s">
        <v>14</v>
      </c>
      <c r="O35" s="216"/>
      <c r="P35" s="13" t="s">
        <v>14</v>
      </c>
    </row>
    <row r="36" spans="1:16" ht="20.100000000000001" customHeight="1" x14ac:dyDescent="0.25">
      <c r="A36" s="269" t="s">
        <v>75</v>
      </c>
      <c r="B36" s="259"/>
      <c r="C36" s="259"/>
      <c r="D36" s="259"/>
      <c r="E36" s="20"/>
      <c r="G36" s="216"/>
      <c r="H36" s="13"/>
      <c r="I36" s="216"/>
      <c r="J36" s="260"/>
      <c r="K36" s="261"/>
      <c r="L36" s="262"/>
      <c r="M36" s="216"/>
      <c r="N36" s="111"/>
      <c r="O36" s="119"/>
      <c r="P36" s="111"/>
    </row>
    <row r="37" spans="1:16" ht="20.100000000000001" customHeight="1" x14ac:dyDescent="0.25">
      <c r="A37" s="270"/>
      <c r="B37" s="259"/>
      <c r="C37" s="259"/>
      <c r="D37" s="259"/>
      <c r="E37" s="20"/>
      <c r="G37" s="216"/>
      <c r="H37" s="13"/>
      <c r="I37" s="216"/>
      <c r="J37" s="260"/>
      <c r="K37" s="261"/>
      <c r="L37" s="262"/>
      <c r="M37" s="216"/>
      <c r="N37" s="111"/>
      <c r="O37" s="119"/>
      <c r="P37" s="111"/>
    </row>
    <row r="38" spans="1:16" ht="20.100000000000001" customHeight="1" x14ac:dyDescent="0.25">
      <c r="A38" s="270"/>
      <c r="B38" s="259"/>
      <c r="C38" s="259"/>
      <c r="D38" s="259"/>
      <c r="E38" s="20"/>
      <c r="G38" s="216"/>
      <c r="H38" s="13"/>
      <c r="I38" s="216"/>
      <c r="J38" s="260"/>
      <c r="K38" s="261"/>
      <c r="L38" s="262"/>
      <c r="M38" s="216"/>
      <c r="N38" s="111"/>
      <c r="O38" s="119"/>
      <c r="P38" s="111"/>
    </row>
    <row r="39" spans="1:16" ht="20.100000000000001" customHeight="1" x14ac:dyDescent="0.25">
      <c r="A39" s="270"/>
      <c r="B39" s="259"/>
      <c r="C39" s="259"/>
      <c r="D39" s="259"/>
      <c r="E39" s="20"/>
      <c r="G39" s="216"/>
      <c r="H39" s="13"/>
      <c r="I39" s="216"/>
      <c r="J39" s="260"/>
      <c r="K39" s="261"/>
      <c r="L39" s="262"/>
      <c r="M39" s="216"/>
      <c r="N39" s="111"/>
      <c r="O39" s="119"/>
      <c r="P39" s="111"/>
    </row>
    <row r="40" spans="1:16" ht="20.100000000000001" customHeight="1" thickBot="1" x14ac:dyDescent="0.3">
      <c r="A40" s="270"/>
      <c r="B40" s="259"/>
      <c r="C40" s="259"/>
      <c r="D40" s="259"/>
      <c r="E40" s="20"/>
      <c r="G40" s="216"/>
      <c r="H40" s="13"/>
      <c r="I40" s="216"/>
      <c r="J40" s="260"/>
      <c r="K40" s="261"/>
      <c r="L40" s="262"/>
      <c r="M40" s="216"/>
      <c r="N40" s="194"/>
      <c r="O40" s="119"/>
      <c r="P40" s="194"/>
    </row>
    <row r="41" spans="1:16" ht="20.100000000000001" customHeight="1" thickBot="1" x14ac:dyDescent="0.3">
      <c r="A41" s="224"/>
      <c r="B41" s="62"/>
      <c r="C41" s="62"/>
      <c r="D41" s="62"/>
      <c r="E41" s="20"/>
      <c r="G41" s="216"/>
      <c r="H41" s="13"/>
      <c r="I41" s="216"/>
      <c r="K41" s="216"/>
      <c r="L41" s="63" t="s">
        <v>72</v>
      </c>
      <c r="M41" s="216"/>
      <c r="N41" s="195">
        <f>SUM(N36:N40)</f>
        <v>0</v>
      </c>
      <c r="O41" s="119"/>
      <c r="P41" s="195">
        <f>SUM(P36:P40)</f>
        <v>0</v>
      </c>
    </row>
    <row r="42" spans="1:16" x14ac:dyDescent="0.25">
      <c r="A42" s="12"/>
      <c r="B42" s="34"/>
      <c r="C42" s="216"/>
      <c r="D42" s="216"/>
      <c r="E42" s="216"/>
      <c r="F42" s="216"/>
      <c r="G42" s="216"/>
      <c r="H42" s="216"/>
      <c r="I42" s="216"/>
      <c r="J42" s="216"/>
      <c r="K42" s="216"/>
      <c r="M42" s="216"/>
      <c r="O42" s="216"/>
    </row>
    <row r="43" spans="1:16" ht="24" x14ac:dyDescent="0.25">
      <c r="B43" s="257" t="s">
        <v>63</v>
      </c>
      <c r="C43" s="257"/>
      <c r="D43" s="257"/>
      <c r="E43" s="216"/>
      <c r="G43" s="216"/>
      <c r="H43" s="216"/>
      <c r="I43" s="216"/>
      <c r="J43" s="254" t="s">
        <v>73</v>
      </c>
      <c r="K43" s="254"/>
      <c r="L43" s="254"/>
      <c r="M43" s="216"/>
      <c r="N43" s="13" t="s">
        <v>76</v>
      </c>
      <c r="O43" s="216"/>
      <c r="P43" s="218" t="s">
        <v>66</v>
      </c>
    </row>
    <row r="44" spans="1:16" s="55" customFormat="1" x14ac:dyDescent="0.25">
      <c r="B44" s="258"/>
      <c r="C44" s="258"/>
      <c r="D44" s="258"/>
      <c r="E44" s="56"/>
      <c r="F44" s="57"/>
      <c r="H44" s="57"/>
      <c r="I44" s="58"/>
      <c r="J44" s="58"/>
      <c r="K44" s="58"/>
      <c r="L44" s="57"/>
      <c r="M44" s="58"/>
      <c r="N44" s="13" t="s">
        <v>14</v>
      </c>
      <c r="O44" s="216"/>
      <c r="P44" s="13" t="s">
        <v>14</v>
      </c>
    </row>
    <row r="45" spans="1:16" ht="20.100000000000001" customHeight="1" x14ac:dyDescent="0.25">
      <c r="A45" s="269" t="s">
        <v>77</v>
      </c>
      <c r="B45" s="259"/>
      <c r="C45" s="259"/>
      <c r="D45" s="259"/>
      <c r="E45" s="20"/>
      <c r="G45" s="216"/>
      <c r="H45" s="216"/>
      <c r="I45" s="216"/>
      <c r="J45" s="260"/>
      <c r="K45" s="261"/>
      <c r="L45" s="262"/>
      <c r="M45" s="216"/>
      <c r="N45" s="89"/>
      <c r="O45" s="215"/>
      <c r="P45" s="89"/>
    </row>
    <row r="46" spans="1:16" ht="20.100000000000001" customHeight="1" x14ac:dyDescent="0.25">
      <c r="A46" s="270"/>
      <c r="B46" s="259"/>
      <c r="C46" s="259"/>
      <c r="D46" s="259"/>
      <c r="E46" s="20"/>
      <c r="G46" s="216"/>
      <c r="H46" s="216"/>
      <c r="I46" s="216"/>
      <c r="J46" s="260"/>
      <c r="K46" s="261"/>
      <c r="L46" s="262"/>
      <c r="M46" s="216"/>
      <c r="N46" s="89"/>
      <c r="O46" s="215"/>
      <c r="P46" s="89"/>
    </row>
    <row r="47" spans="1:16" ht="20.100000000000001" customHeight="1" thickBot="1" x14ac:dyDescent="0.3">
      <c r="A47" s="270"/>
      <c r="B47" s="259"/>
      <c r="C47" s="259"/>
      <c r="D47" s="259"/>
      <c r="E47" s="20"/>
      <c r="G47" s="216"/>
      <c r="H47" s="216"/>
      <c r="I47" s="216"/>
      <c r="J47" s="260"/>
      <c r="K47" s="261"/>
      <c r="L47" s="262"/>
      <c r="M47" s="216"/>
      <c r="N47" s="125"/>
      <c r="O47" s="215"/>
      <c r="P47" s="125"/>
    </row>
    <row r="48" spans="1:16" ht="20.100000000000001" customHeight="1" thickBot="1" x14ac:dyDescent="0.3">
      <c r="A48" s="224"/>
      <c r="B48" s="62"/>
      <c r="C48" s="62"/>
      <c r="D48" s="62"/>
      <c r="E48" s="20"/>
      <c r="G48" s="216"/>
      <c r="H48" s="216"/>
      <c r="I48" s="216"/>
      <c r="K48" s="216"/>
      <c r="L48" s="63" t="s">
        <v>72</v>
      </c>
      <c r="M48" s="216"/>
      <c r="N48" s="124">
        <f>SUM(N45:N47)</f>
        <v>0</v>
      </c>
      <c r="O48" s="215"/>
      <c r="P48" s="124">
        <f>SUM(P45:P47)</f>
        <v>0</v>
      </c>
    </row>
    <row r="49" spans="1:16" x14ac:dyDescent="0.25">
      <c r="A49" s="12"/>
      <c r="B49" s="34"/>
      <c r="C49" s="216"/>
      <c r="D49" s="216"/>
      <c r="E49" s="216"/>
      <c r="F49" s="216"/>
      <c r="G49" s="216"/>
      <c r="H49" s="216"/>
      <c r="I49" s="216"/>
      <c r="J49" s="216"/>
      <c r="K49" s="216"/>
      <c r="M49" s="216"/>
      <c r="O49" s="216"/>
    </row>
    <row r="50" spans="1:16" ht="40.5" customHeight="1" x14ac:dyDescent="0.25">
      <c r="A50" s="64" t="s">
        <v>78</v>
      </c>
      <c r="B50" s="255" t="s">
        <v>79</v>
      </c>
      <c r="C50" s="255"/>
      <c r="D50" s="255"/>
      <c r="E50" s="255"/>
      <c r="F50" s="255"/>
      <c r="G50" s="65"/>
      <c r="H50" s="256" t="s">
        <v>80</v>
      </c>
      <c r="I50" s="256"/>
      <c r="J50" s="256"/>
      <c r="K50" s="256"/>
      <c r="L50" s="256"/>
      <c r="M50" s="217"/>
      <c r="N50" s="217"/>
      <c r="O50" s="66"/>
      <c r="P50" s="67" t="s">
        <v>81</v>
      </c>
    </row>
    <row r="51" spans="1:16" ht="33.75" customHeight="1" x14ac:dyDescent="0.25">
      <c r="A51" s="47"/>
      <c r="B51" s="281" t="s">
        <v>160</v>
      </c>
      <c r="C51" s="282"/>
      <c r="D51" s="282"/>
      <c r="E51" s="282"/>
      <c r="F51" s="283"/>
      <c r="G51" s="59"/>
      <c r="H51" s="287" t="s">
        <v>161</v>
      </c>
      <c r="I51" s="288"/>
      <c r="J51" s="288"/>
      <c r="K51" s="288"/>
      <c r="L51" s="288"/>
      <c r="M51" s="288"/>
      <c r="N51" s="289"/>
      <c r="P51" s="229">
        <v>46161</v>
      </c>
    </row>
    <row r="52" spans="1:16" ht="33.75" customHeight="1" x14ac:dyDescent="0.25">
      <c r="A52" s="47"/>
      <c r="B52" s="284" t="s">
        <v>159</v>
      </c>
      <c r="C52" s="285"/>
      <c r="D52" s="285"/>
      <c r="E52" s="285"/>
      <c r="F52" s="286"/>
      <c r="G52" s="59"/>
      <c r="H52" s="287" t="s">
        <v>158</v>
      </c>
      <c r="I52" s="288"/>
      <c r="J52" s="288"/>
      <c r="K52" s="288"/>
      <c r="L52" s="288"/>
      <c r="M52" s="288"/>
      <c r="N52" s="289"/>
      <c r="P52" s="230">
        <v>46161</v>
      </c>
    </row>
    <row r="53" spans="1:16" ht="13.8" x14ac:dyDescent="0.25">
      <c r="F53" s="59"/>
      <c r="G53" s="59"/>
    </row>
    <row r="54" spans="1:16" x14ac:dyDescent="0.25">
      <c r="B54" s="212" t="s">
        <v>82</v>
      </c>
    </row>
  </sheetData>
  <mergeCells count="93">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 ref="B21:D21"/>
    <mergeCell ref="F2:H2"/>
    <mergeCell ref="B7:D7"/>
    <mergeCell ref="B23:D23"/>
    <mergeCell ref="B24:D24"/>
    <mergeCell ref="G11:G12"/>
    <mergeCell ref="A5:A8"/>
    <mergeCell ref="B17:D17"/>
    <mergeCell ref="B18:D18"/>
    <mergeCell ref="B20:D20"/>
    <mergeCell ref="A14:A18"/>
    <mergeCell ref="B9:D9"/>
    <mergeCell ref="B10:D10"/>
    <mergeCell ref="B5:D5"/>
    <mergeCell ref="B11:D11"/>
    <mergeCell ref="B12:D12"/>
    <mergeCell ref="B14:D14"/>
    <mergeCell ref="B15:D15"/>
    <mergeCell ref="B16:D16"/>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B1:L1"/>
    <mergeCell ref="N1:P1"/>
    <mergeCell ref="M9:M10"/>
    <mergeCell ref="M11:M12"/>
    <mergeCell ref="O9:O10"/>
    <mergeCell ref="O11:O12"/>
    <mergeCell ref="B3:D3"/>
    <mergeCell ref="B4:D4"/>
    <mergeCell ref="B6:D6"/>
    <mergeCell ref="B8:D8"/>
    <mergeCell ref="I11:I12"/>
    <mergeCell ref="J12:L12"/>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&amp;LAPPENDIX 2</oddHeader>
    <oddFooter>&amp;L&amp;F / &amp;A&amp;C&amp;P&amp;RDecember 2007</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25" zoomScale="85" zoomScaleNormal="85" zoomScaleSheetLayoutView="80" workbookViewId="0">
      <selection activeCell="L9" sqref="L9"/>
    </sheetView>
  </sheetViews>
  <sheetFormatPr defaultColWidth="9.21875" defaultRowHeight="13.2" x14ac:dyDescent="0.25"/>
  <cols>
    <col min="1" max="1" width="31.6640625" style="1" customWidth="1"/>
    <col min="2" max="2" width="15.33203125" style="26" customWidth="1"/>
    <col min="3" max="3" width="1.6640625" style="1" customWidth="1"/>
    <col min="4" max="4" width="15.33203125" style="1" customWidth="1"/>
    <col min="5" max="5" width="1.6640625" style="1" customWidth="1"/>
    <col min="6" max="6" width="15.33203125" style="1" customWidth="1"/>
    <col min="7" max="7" width="1.44140625" style="1" customWidth="1"/>
    <col min="8" max="8" width="15.33203125" style="1" customWidth="1"/>
    <col min="9" max="9" width="1.6640625" style="1" customWidth="1"/>
    <col min="10" max="11" width="14.6640625" style="1" customWidth="1"/>
    <col min="12" max="16384" width="9.21875" style="1"/>
  </cols>
  <sheetData>
    <row r="1" spans="1:12" ht="27.75" customHeight="1" x14ac:dyDescent="0.4">
      <c r="B1" s="248" t="str">
        <f>'R&amp;P Accounts'!B2</f>
        <v>Glasgow Chinese Recreation Centre</v>
      </c>
      <c r="C1" s="248"/>
      <c r="D1" s="248"/>
      <c r="E1" s="248"/>
      <c r="F1" s="248"/>
      <c r="G1" s="248"/>
      <c r="H1" s="248"/>
      <c r="I1" s="248"/>
      <c r="J1" s="248"/>
      <c r="K1" s="326" t="str">
        <f>'R&amp;P Accounts'!L2</f>
        <v>SC048060</v>
      </c>
      <c r="L1" s="326"/>
    </row>
    <row r="2" spans="1:12" ht="10.5" customHeight="1" x14ac:dyDescent="0.25">
      <c r="A2" s="300"/>
      <c r="B2" s="300"/>
      <c r="C2" s="300"/>
      <c r="D2" s="300"/>
      <c r="E2" s="300"/>
      <c r="F2" s="300"/>
      <c r="G2" s="300"/>
      <c r="H2" s="300"/>
      <c r="I2" s="300"/>
      <c r="J2" s="300"/>
      <c r="K2" s="300"/>
    </row>
    <row r="3" spans="1:12" s="42" customFormat="1" ht="26.25" customHeight="1" x14ac:dyDescent="0.25">
      <c r="A3" s="38" t="s">
        <v>83</v>
      </c>
      <c r="B3" s="39"/>
      <c r="C3" s="38"/>
      <c r="D3" s="38"/>
      <c r="E3" s="38"/>
      <c r="F3" s="38"/>
      <c r="G3" s="327"/>
      <c r="H3" s="327"/>
      <c r="I3" s="327"/>
      <c r="J3" s="327"/>
      <c r="K3" s="69"/>
    </row>
    <row r="4" spans="1:12" ht="15" customHeight="1" x14ac:dyDescent="0.25">
      <c r="A4" s="300"/>
      <c r="B4" s="300"/>
      <c r="C4" s="300"/>
      <c r="D4" s="300"/>
      <c r="E4" s="300"/>
      <c r="F4" s="300"/>
      <c r="G4" s="300"/>
      <c r="H4" s="300"/>
      <c r="I4" s="300"/>
      <c r="J4" s="300"/>
      <c r="K4" s="300"/>
    </row>
    <row r="5" spans="1:12" ht="20.100000000000001" customHeight="1" x14ac:dyDescent="0.25">
      <c r="A5" s="302" t="s">
        <v>84</v>
      </c>
      <c r="B5" s="328" t="s">
        <v>156</v>
      </c>
      <c r="C5" s="329"/>
      <c r="D5" s="329"/>
      <c r="E5" s="329"/>
      <c r="F5" s="329"/>
      <c r="G5" s="329"/>
      <c r="H5" s="329"/>
      <c r="I5" s="329"/>
      <c r="J5" s="329"/>
      <c r="K5" s="330"/>
    </row>
    <row r="6" spans="1:12" ht="20.100000000000001" customHeight="1" x14ac:dyDescent="0.25">
      <c r="A6" s="303"/>
      <c r="B6" s="331"/>
      <c r="C6" s="332"/>
      <c r="D6" s="332"/>
      <c r="E6" s="332"/>
      <c r="F6" s="332"/>
      <c r="G6" s="332"/>
      <c r="H6" s="332"/>
      <c r="I6" s="332"/>
      <c r="J6" s="332"/>
      <c r="K6" s="333"/>
    </row>
    <row r="7" spans="1:12" ht="29.25" customHeight="1" x14ac:dyDescent="0.25">
      <c r="A7" s="303"/>
      <c r="B7" s="331"/>
      <c r="C7" s="332"/>
      <c r="D7" s="332"/>
      <c r="E7" s="332"/>
      <c r="F7" s="332"/>
      <c r="G7" s="332"/>
      <c r="H7" s="332"/>
      <c r="I7" s="332"/>
      <c r="J7" s="332"/>
      <c r="K7" s="333"/>
    </row>
    <row r="8" spans="1:12" ht="41.25" customHeight="1" x14ac:dyDescent="0.25">
      <c r="A8" s="303"/>
      <c r="B8" s="331"/>
      <c r="C8" s="332"/>
      <c r="D8" s="332"/>
      <c r="E8" s="332"/>
      <c r="F8" s="332"/>
      <c r="G8" s="332"/>
      <c r="H8" s="332"/>
      <c r="I8" s="332"/>
      <c r="J8" s="332"/>
      <c r="K8" s="333"/>
    </row>
    <row r="9" spans="1:12" ht="64.5" customHeight="1" x14ac:dyDescent="0.25">
      <c r="A9" s="303"/>
      <c r="B9" s="334"/>
      <c r="C9" s="335"/>
      <c r="D9" s="335"/>
      <c r="E9" s="335"/>
      <c r="F9" s="335"/>
      <c r="G9" s="335"/>
      <c r="H9" s="335"/>
      <c r="I9" s="335"/>
      <c r="J9" s="335"/>
      <c r="K9" s="336"/>
    </row>
    <row r="10" spans="1:12" x14ac:dyDescent="0.25">
      <c r="A10" s="263"/>
      <c r="B10" s="263"/>
      <c r="C10" s="263"/>
      <c r="D10" s="263"/>
      <c r="E10" s="263"/>
      <c r="F10" s="263"/>
      <c r="G10" s="263"/>
      <c r="H10" s="263"/>
      <c r="I10" s="263"/>
      <c r="J10" s="263"/>
      <c r="K10" s="263"/>
    </row>
    <row r="11" spans="1:12" ht="27" customHeight="1" x14ac:dyDescent="0.25">
      <c r="B11" s="321" t="s">
        <v>85</v>
      </c>
      <c r="C11" s="321"/>
      <c r="D11" s="321"/>
      <c r="E11" s="321"/>
      <c r="F11" s="321"/>
      <c r="G11" s="216"/>
      <c r="H11" s="13" t="s">
        <v>86</v>
      </c>
      <c r="I11" s="216"/>
      <c r="J11" s="13" t="s">
        <v>87</v>
      </c>
      <c r="K11" s="13" t="s">
        <v>88</v>
      </c>
    </row>
    <row r="12" spans="1:12" ht="20.100000000000001" customHeight="1" x14ac:dyDescent="0.25">
      <c r="A12" s="302" t="s">
        <v>89</v>
      </c>
      <c r="B12" s="304" t="s">
        <v>135</v>
      </c>
      <c r="C12" s="305"/>
      <c r="D12" s="305"/>
      <c r="E12" s="305"/>
      <c r="F12" s="306"/>
      <c r="G12" s="14"/>
      <c r="H12" s="171" t="s">
        <v>139</v>
      </c>
      <c r="I12" s="172"/>
      <c r="J12" s="173">
        <v>1</v>
      </c>
      <c r="K12" s="174">
        <v>500</v>
      </c>
    </row>
    <row r="13" spans="1:12" ht="20.100000000000001" customHeight="1" x14ac:dyDescent="0.25">
      <c r="A13" s="303"/>
      <c r="B13" s="304" t="s">
        <v>136</v>
      </c>
      <c r="C13" s="305"/>
      <c r="D13" s="305"/>
      <c r="E13" s="305"/>
      <c r="F13" s="306"/>
      <c r="G13" s="14"/>
      <c r="H13" s="171" t="s">
        <v>140</v>
      </c>
      <c r="I13" s="172"/>
      <c r="J13" s="173">
        <v>1</v>
      </c>
      <c r="K13" s="174">
        <v>150</v>
      </c>
    </row>
    <row r="14" spans="1:12" ht="20.100000000000001" customHeight="1" x14ac:dyDescent="0.25">
      <c r="A14" s="303"/>
      <c r="B14" s="304" t="s">
        <v>137</v>
      </c>
      <c r="C14" s="305"/>
      <c r="D14" s="305"/>
      <c r="E14" s="305"/>
      <c r="F14" s="306"/>
      <c r="G14" s="14"/>
      <c r="H14" s="171" t="s">
        <v>141</v>
      </c>
      <c r="I14" s="172"/>
      <c r="J14" s="173">
        <v>1</v>
      </c>
      <c r="K14" s="174">
        <v>500</v>
      </c>
    </row>
    <row r="15" spans="1:12" ht="20.100000000000001" customHeight="1" x14ac:dyDescent="0.25">
      <c r="A15" s="303"/>
      <c r="B15" s="307" t="s">
        <v>138</v>
      </c>
      <c r="C15" s="308"/>
      <c r="D15" s="308"/>
      <c r="E15" s="308"/>
      <c r="F15" s="309"/>
      <c r="G15" s="14"/>
      <c r="H15" s="171" t="s">
        <v>155</v>
      </c>
      <c r="I15" s="172"/>
      <c r="J15" s="173">
        <v>1</v>
      </c>
      <c r="K15" s="174">
        <v>14972</v>
      </c>
    </row>
    <row r="16" spans="1:12" ht="20.100000000000001" customHeight="1" x14ac:dyDescent="0.25">
      <c r="A16" s="303"/>
      <c r="B16" s="307"/>
      <c r="C16" s="308"/>
      <c r="D16" s="308"/>
      <c r="E16" s="308"/>
      <c r="F16" s="309"/>
      <c r="G16" s="14"/>
      <c r="H16" s="171"/>
      <c r="I16" s="172"/>
      <c r="J16" s="173"/>
      <c r="K16" s="175"/>
    </row>
    <row r="17" spans="1:11" ht="20.25" customHeight="1" x14ac:dyDescent="0.25">
      <c r="A17" s="216"/>
      <c r="B17" s="323" t="s">
        <v>68</v>
      </c>
      <c r="C17" s="323"/>
      <c r="D17" s="323"/>
      <c r="E17" s="323"/>
      <c r="F17" s="323"/>
      <c r="G17" s="323"/>
      <c r="H17" s="323"/>
      <c r="I17" s="323"/>
      <c r="J17" s="323"/>
      <c r="K17" s="196">
        <f>SUM(K12:K16)</f>
        <v>16122</v>
      </c>
    </row>
    <row r="18" spans="1:11" ht="15.75" customHeight="1" x14ac:dyDescent="0.25">
      <c r="A18" s="216"/>
      <c r="B18" s="216"/>
      <c r="C18" s="216"/>
      <c r="D18" s="216"/>
      <c r="E18" s="216"/>
      <c r="F18" s="216"/>
      <c r="G18" s="216"/>
      <c r="H18" s="216"/>
      <c r="I18" s="216"/>
      <c r="J18" s="216"/>
      <c r="K18" s="216"/>
    </row>
    <row r="19" spans="1:11" ht="20.100000000000001" customHeight="1" x14ac:dyDescent="0.25">
      <c r="A19" s="228" t="s">
        <v>90</v>
      </c>
      <c r="B19" s="313" t="s">
        <v>91</v>
      </c>
      <c r="C19" s="314"/>
      <c r="D19" s="314"/>
      <c r="E19" s="314"/>
      <c r="F19" s="314"/>
      <c r="G19" s="314"/>
      <c r="H19" s="314"/>
      <c r="I19" s="314"/>
      <c r="J19" s="315"/>
      <c r="K19" s="319"/>
    </row>
    <row r="20" spans="1:11" ht="17.25" customHeight="1" x14ac:dyDescent="0.25">
      <c r="A20" s="12"/>
      <c r="B20" s="316"/>
      <c r="C20" s="317"/>
      <c r="D20" s="317"/>
      <c r="E20" s="317"/>
      <c r="F20" s="317"/>
      <c r="G20" s="317"/>
      <c r="H20" s="317"/>
      <c r="I20" s="317"/>
      <c r="J20" s="318"/>
      <c r="K20" s="320"/>
    </row>
    <row r="21" spans="1:11" ht="12.75" customHeight="1" x14ac:dyDescent="0.25">
      <c r="A21" s="263"/>
      <c r="B21" s="263"/>
      <c r="C21" s="263"/>
      <c r="D21" s="263"/>
      <c r="E21" s="263"/>
      <c r="F21" s="263"/>
      <c r="G21" s="263"/>
      <c r="H21" s="263"/>
      <c r="I21" s="263"/>
      <c r="J21" s="263"/>
      <c r="K21" s="263"/>
    </row>
    <row r="22" spans="1:11" ht="27" customHeight="1" x14ac:dyDescent="0.25">
      <c r="B22" s="321" t="s">
        <v>92</v>
      </c>
      <c r="C22" s="321"/>
      <c r="D22" s="321"/>
      <c r="E22" s="321"/>
      <c r="F22" s="321"/>
      <c r="G22" s="321"/>
      <c r="H22" s="321"/>
      <c r="I22" s="321"/>
      <c r="J22" s="321"/>
      <c r="K22" s="13" t="s">
        <v>88</v>
      </c>
    </row>
    <row r="23" spans="1:11" ht="19.5" customHeight="1" x14ac:dyDescent="0.25">
      <c r="A23" s="302" t="s">
        <v>93</v>
      </c>
      <c r="B23" s="304"/>
      <c r="C23" s="305"/>
      <c r="D23" s="305"/>
      <c r="E23" s="305"/>
      <c r="F23" s="305"/>
      <c r="G23" s="305"/>
      <c r="H23" s="305"/>
      <c r="I23" s="305"/>
      <c r="J23" s="306"/>
      <c r="K23" s="78"/>
    </row>
    <row r="24" spans="1:11" ht="20.100000000000001" customHeight="1" x14ac:dyDescent="0.25">
      <c r="A24" s="303"/>
      <c r="B24" s="304"/>
      <c r="C24" s="305"/>
      <c r="D24" s="305"/>
      <c r="E24" s="305"/>
      <c r="F24" s="305"/>
      <c r="G24" s="305"/>
      <c r="H24" s="305"/>
      <c r="I24" s="305"/>
      <c r="J24" s="306"/>
      <c r="K24" s="78"/>
    </row>
    <row r="25" spans="1:11" ht="20.100000000000001" customHeight="1" x14ac:dyDescent="0.25">
      <c r="A25" s="303"/>
      <c r="B25" s="304"/>
      <c r="C25" s="305"/>
      <c r="D25" s="305"/>
      <c r="E25" s="305"/>
      <c r="F25" s="305"/>
      <c r="G25" s="305"/>
      <c r="H25" s="305"/>
      <c r="I25" s="305"/>
      <c r="J25" s="306"/>
      <c r="K25" s="78"/>
    </row>
    <row r="26" spans="1:11" ht="20.100000000000001" customHeight="1" x14ac:dyDescent="0.25">
      <c r="A26" s="303"/>
      <c r="B26" s="304"/>
      <c r="C26" s="305"/>
      <c r="D26" s="305"/>
      <c r="E26" s="305"/>
      <c r="F26" s="305"/>
      <c r="G26" s="305"/>
      <c r="H26" s="305"/>
      <c r="I26" s="305"/>
      <c r="J26" s="306"/>
      <c r="K26" s="78"/>
    </row>
    <row r="27" spans="1:11" ht="20.100000000000001" customHeight="1" x14ac:dyDescent="0.25">
      <c r="A27" s="303"/>
      <c r="B27" s="307"/>
      <c r="C27" s="308"/>
      <c r="D27" s="308"/>
      <c r="E27" s="308"/>
      <c r="F27" s="308"/>
      <c r="G27" s="308"/>
      <c r="H27" s="308"/>
      <c r="I27" s="308"/>
      <c r="J27" s="309"/>
      <c r="K27" s="78"/>
    </row>
    <row r="28" spans="1:11" x14ac:dyDescent="0.25">
      <c r="A28" s="263"/>
      <c r="B28" s="263"/>
      <c r="C28" s="263"/>
      <c r="D28" s="263"/>
      <c r="E28" s="263"/>
      <c r="F28" s="263"/>
      <c r="G28" s="263"/>
      <c r="H28" s="263"/>
      <c r="I28" s="263"/>
      <c r="J28" s="263"/>
      <c r="K28" s="263"/>
    </row>
    <row r="29" spans="1:11" ht="20.100000000000001" customHeight="1" x14ac:dyDescent="0.25">
      <c r="A29" s="228" t="s">
        <v>94</v>
      </c>
      <c r="B29" s="313" t="s">
        <v>95</v>
      </c>
      <c r="C29" s="314"/>
      <c r="D29" s="314"/>
      <c r="E29" s="314"/>
      <c r="F29" s="314"/>
      <c r="G29" s="314"/>
      <c r="H29" s="314"/>
      <c r="I29" s="314"/>
      <c r="J29" s="315"/>
      <c r="K29" s="324"/>
    </row>
    <row r="30" spans="1:11" ht="17.25" customHeight="1" x14ac:dyDescent="0.25">
      <c r="A30" s="12"/>
      <c r="B30" s="316"/>
      <c r="C30" s="317"/>
      <c r="D30" s="317"/>
      <c r="E30" s="317"/>
      <c r="F30" s="317"/>
      <c r="G30" s="317"/>
      <c r="H30" s="317"/>
      <c r="I30" s="317"/>
      <c r="J30" s="318"/>
      <c r="K30" s="325"/>
    </row>
    <row r="31" spans="1:11" ht="12.75" customHeight="1" x14ac:dyDescent="0.25">
      <c r="A31" s="263"/>
      <c r="B31" s="263"/>
      <c r="C31" s="263"/>
      <c r="D31" s="263"/>
      <c r="E31" s="263"/>
      <c r="F31" s="263"/>
      <c r="G31" s="263"/>
      <c r="H31" s="263"/>
      <c r="I31" s="263"/>
      <c r="J31" s="263"/>
      <c r="K31" s="263"/>
    </row>
    <row r="32" spans="1:11" ht="27" customHeight="1" x14ac:dyDescent="0.25">
      <c r="A32" s="300"/>
      <c r="B32" s="300"/>
      <c r="C32" s="300"/>
      <c r="D32" s="300"/>
      <c r="E32" s="300"/>
      <c r="F32" s="300"/>
      <c r="G32" s="300"/>
      <c r="H32" s="300"/>
      <c r="I32" s="216"/>
      <c r="J32" s="13" t="s">
        <v>96</v>
      </c>
      <c r="K32" s="13" t="s">
        <v>88</v>
      </c>
    </row>
    <row r="33" spans="1:11" ht="20.100000000000001" customHeight="1" x14ac:dyDescent="0.25">
      <c r="A33" s="302" t="s">
        <v>97</v>
      </c>
      <c r="B33" s="304"/>
      <c r="C33" s="305"/>
      <c r="D33" s="305"/>
      <c r="E33" s="305"/>
      <c r="F33" s="305"/>
      <c r="G33" s="305"/>
      <c r="H33" s="306"/>
      <c r="I33" s="14"/>
      <c r="J33" s="78"/>
      <c r="K33" s="78"/>
    </row>
    <row r="34" spans="1:11" ht="20.100000000000001" customHeight="1" x14ac:dyDescent="0.25">
      <c r="A34" s="303"/>
      <c r="B34" s="304"/>
      <c r="C34" s="305"/>
      <c r="D34" s="305"/>
      <c r="E34" s="305"/>
      <c r="F34" s="305"/>
      <c r="G34" s="305"/>
      <c r="H34" s="306"/>
      <c r="I34" s="14"/>
      <c r="J34" s="78"/>
      <c r="K34" s="78"/>
    </row>
    <row r="35" spans="1:11" ht="20.100000000000001" customHeight="1" x14ac:dyDescent="0.25">
      <c r="A35" s="303"/>
      <c r="B35" s="304"/>
      <c r="C35" s="305"/>
      <c r="D35" s="305"/>
      <c r="E35" s="305"/>
      <c r="F35" s="305"/>
      <c r="G35" s="305"/>
      <c r="H35" s="306"/>
      <c r="I35" s="14"/>
      <c r="J35" s="78"/>
      <c r="K35" s="78"/>
    </row>
    <row r="36" spans="1:11" ht="20.100000000000001" customHeight="1" x14ac:dyDescent="0.25">
      <c r="A36" s="303"/>
      <c r="B36" s="304"/>
      <c r="C36" s="305"/>
      <c r="D36" s="305"/>
      <c r="E36" s="305"/>
      <c r="F36" s="305"/>
      <c r="G36" s="305"/>
      <c r="H36" s="306"/>
      <c r="I36" s="14"/>
      <c r="J36" s="78"/>
      <c r="K36" s="78"/>
    </row>
    <row r="37" spans="1:11" ht="20.100000000000001" customHeight="1" x14ac:dyDescent="0.25">
      <c r="A37" s="303"/>
      <c r="B37" s="307"/>
      <c r="C37" s="308"/>
      <c r="D37" s="308"/>
      <c r="E37" s="308"/>
      <c r="F37" s="308"/>
      <c r="G37" s="308"/>
      <c r="H37" s="309"/>
      <c r="I37" s="14"/>
      <c r="J37" s="78"/>
      <c r="K37" s="78"/>
    </row>
    <row r="38" spans="1:11" x14ac:dyDescent="0.25">
      <c r="A38" s="263"/>
      <c r="B38" s="263"/>
      <c r="C38" s="263"/>
      <c r="D38" s="263"/>
      <c r="E38" s="263"/>
      <c r="F38" s="263"/>
      <c r="G38" s="263"/>
      <c r="H38" s="263"/>
      <c r="I38" s="263"/>
      <c r="J38" s="263"/>
      <c r="K38" s="263"/>
    </row>
    <row r="39" spans="1:11" ht="36" x14ac:dyDescent="0.25">
      <c r="B39" s="322" t="s">
        <v>98</v>
      </c>
      <c r="C39" s="322"/>
      <c r="D39" s="322"/>
      <c r="E39" s="216"/>
      <c r="F39" s="322" t="s">
        <v>99</v>
      </c>
      <c r="G39" s="322"/>
      <c r="H39" s="322"/>
      <c r="I39" s="216"/>
      <c r="J39" s="13" t="s">
        <v>100</v>
      </c>
      <c r="K39" s="13" t="s">
        <v>101</v>
      </c>
    </row>
    <row r="40" spans="1:11" ht="20.100000000000001" customHeight="1" x14ac:dyDescent="0.25">
      <c r="A40" s="302" t="s">
        <v>102</v>
      </c>
      <c r="B40" s="304"/>
      <c r="C40" s="305"/>
      <c r="D40" s="306"/>
      <c r="E40" s="79"/>
      <c r="F40" s="310"/>
      <c r="G40" s="311"/>
      <c r="H40" s="312"/>
      <c r="I40" s="14"/>
      <c r="J40" s="78"/>
      <c r="K40" s="78"/>
    </row>
    <row r="41" spans="1:11" ht="20.100000000000001" customHeight="1" x14ac:dyDescent="0.25">
      <c r="A41" s="303"/>
      <c r="B41" s="307"/>
      <c r="C41" s="308"/>
      <c r="D41" s="309"/>
      <c r="E41" s="79"/>
      <c r="F41" s="310"/>
      <c r="G41" s="311"/>
      <c r="H41" s="312"/>
      <c r="I41" s="14"/>
      <c r="J41" s="78"/>
      <c r="K41" s="78"/>
    </row>
    <row r="42" spans="1:11" ht="20.100000000000001" customHeight="1" x14ac:dyDescent="0.25">
      <c r="A42" s="303"/>
      <c r="B42" s="304"/>
      <c r="C42" s="305"/>
      <c r="D42" s="306"/>
      <c r="E42" s="79"/>
      <c r="F42" s="310"/>
      <c r="G42" s="311"/>
      <c r="H42" s="312"/>
      <c r="I42" s="14"/>
      <c r="J42" s="78"/>
      <c r="K42" s="78"/>
    </row>
    <row r="43" spans="1:11" ht="20.100000000000001" customHeight="1" x14ac:dyDescent="0.25">
      <c r="A43" s="303"/>
      <c r="B43" s="304"/>
      <c r="C43" s="305"/>
      <c r="D43" s="306"/>
      <c r="E43" s="79"/>
      <c r="F43" s="310"/>
      <c r="G43" s="311"/>
      <c r="H43" s="312"/>
      <c r="I43" s="14"/>
      <c r="J43" s="78"/>
      <c r="K43" s="78"/>
    </row>
    <row r="44" spans="1:11" ht="20.100000000000001" customHeight="1" x14ac:dyDescent="0.25">
      <c r="A44" s="303"/>
      <c r="B44" s="307"/>
      <c r="C44" s="308"/>
      <c r="D44" s="309"/>
      <c r="E44" s="79"/>
      <c r="F44" s="310"/>
      <c r="G44" s="311"/>
      <c r="H44" s="312"/>
      <c r="I44" s="14"/>
      <c r="J44" s="78"/>
      <c r="K44" s="78"/>
    </row>
    <row r="45" spans="1:11" x14ac:dyDescent="0.25">
      <c r="A45" s="300"/>
      <c r="B45" s="301"/>
      <c r="C45" s="301"/>
      <c r="D45" s="301"/>
      <c r="E45" s="301"/>
      <c r="F45" s="301"/>
      <c r="G45" s="301"/>
      <c r="H45" s="301"/>
      <c r="I45" s="301"/>
      <c r="J45" s="301"/>
      <c r="K45" s="301"/>
    </row>
    <row r="46" spans="1:11" ht="19.5" customHeight="1" x14ac:dyDescent="0.25">
      <c r="A46" s="290" t="s">
        <v>103</v>
      </c>
      <c r="B46" s="291"/>
      <c r="C46" s="292"/>
      <c r="D46" s="292"/>
      <c r="E46" s="292"/>
      <c r="F46" s="292"/>
      <c r="G46" s="292"/>
      <c r="H46" s="292"/>
      <c r="I46" s="292"/>
      <c r="J46" s="292"/>
      <c r="K46" s="293"/>
    </row>
    <row r="47" spans="1:11" ht="19.5" customHeight="1" x14ac:dyDescent="0.25">
      <c r="A47" s="290"/>
      <c r="B47" s="294"/>
      <c r="C47" s="295"/>
      <c r="D47" s="295"/>
      <c r="E47" s="295"/>
      <c r="F47" s="295"/>
      <c r="G47" s="295"/>
      <c r="H47" s="295"/>
      <c r="I47" s="295"/>
      <c r="J47" s="295"/>
      <c r="K47" s="296"/>
    </row>
    <row r="48" spans="1:11" ht="19.5" customHeight="1" x14ac:dyDescent="0.25">
      <c r="A48" s="290"/>
      <c r="B48" s="294"/>
      <c r="C48" s="295"/>
      <c r="D48" s="295"/>
      <c r="E48" s="295"/>
      <c r="F48" s="295"/>
      <c r="G48" s="295"/>
      <c r="H48" s="295"/>
      <c r="I48" s="295"/>
      <c r="J48" s="295"/>
      <c r="K48" s="296"/>
    </row>
    <row r="49" spans="1:11" ht="19.5" customHeight="1" x14ac:dyDescent="0.25">
      <c r="A49" s="290"/>
      <c r="B49" s="294"/>
      <c r="C49" s="295"/>
      <c r="D49" s="295"/>
      <c r="E49" s="295"/>
      <c r="F49" s="295"/>
      <c r="G49" s="295"/>
      <c r="H49" s="295"/>
      <c r="I49" s="295"/>
      <c r="J49" s="295"/>
      <c r="K49" s="296"/>
    </row>
    <row r="50" spans="1:11" ht="10.5" customHeight="1" x14ac:dyDescent="0.25">
      <c r="A50" s="290"/>
      <c r="B50" s="294"/>
      <c r="C50" s="295"/>
      <c r="D50" s="295"/>
      <c r="E50" s="295"/>
      <c r="F50" s="295"/>
      <c r="G50" s="295"/>
      <c r="H50" s="295"/>
      <c r="I50" s="295"/>
      <c r="J50" s="295"/>
      <c r="K50" s="296"/>
    </row>
    <row r="51" spans="1:11" ht="11.25" customHeight="1" x14ac:dyDescent="0.25">
      <c r="A51" s="290"/>
      <c r="B51" s="294"/>
      <c r="C51" s="295"/>
      <c r="D51" s="295"/>
      <c r="E51" s="295"/>
      <c r="F51" s="295"/>
      <c r="G51" s="295"/>
      <c r="H51" s="295"/>
      <c r="I51" s="295"/>
      <c r="J51" s="295"/>
      <c r="K51" s="296"/>
    </row>
    <row r="52" spans="1:11" ht="12.75" customHeight="1" x14ac:dyDescent="0.25">
      <c r="A52" s="290"/>
      <c r="B52" s="294"/>
      <c r="C52" s="295"/>
      <c r="D52" s="295"/>
      <c r="E52" s="295"/>
      <c r="F52" s="295"/>
      <c r="G52" s="295"/>
      <c r="H52" s="295"/>
      <c r="I52" s="295"/>
      <c r="J52" s="295"/>
      <c r="K52" s="296"/>
    </row>
    <row r="53" spans="1:11" ht="5.25" customHeight="1" x14ac:dyDescent="0.25">
      <c r="A53" s="290"/>
      <c r="B53" s="294"/>
      <c r="C53" s="295"/>
      <c r="D53" s="295"/>
      <c r="E53" s="295"/>
      <c r="F53" s="295"/>
      <c r="G53" s="295"/>
      <c r="H53" s="295"/>
      <c r="I53" s="295"/>
      <c r="J53" s="295"/>
      <c r="K53" s="296"/>
    </row>
    <row r="54" spans="1:11" ht="4.5" customHeight="1" x14ac:dyDescent="0.25">
      <c r="A54" s="290"/>
      <c r="B54" s="294"/>
      <c r="C54" s="295"/>
      <c r="D54" s="295"/>
      <c r="E54" s="295"/>
      <c r="F54" s="295"/>
      <c r="G54" s="295"/>
      <c r="H54" s="295"/>
      <c r="I54" s="295"/>
      <c r="J54" s="295"/>
      <c r="K54" s="296"/>
    </row>
    <row r="55" spans="1:11" ht="4.5" customHeight="1" x14ac:dyDescent="0.25">
      <c r="A55" s="290"/>
      <c r="B55" s="297"/>
      <c r="C55" s="298"/>
      <c r="D55" s="298"/>
      <c r="E55" s="298"/>
      <c r="F55" s="298"/>
      <c r="G55" s="298"/>
      <c r="H55" s="298"/>
      <c r="I55" s="298"/>
      <c r="J55" s="298"/>
      <c r="K55" s="299"/>
    </row>
    <row r="56" spans="1:11" x14ac:dyDescent="0.25">
      <c r="B56" s="221"/>
    </row>
  </sheetData>
  <mergeCells count="54">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B16:F16"/>
    <mergeCell ref="B39:D39"/>
    <mergeCell ref="F39:H39"/>
    <mergeCell ref="A38:K38"/>
    <mergeCell ref="A32:H32"/>
    <mergeCell ref="A31:K31"/>
    <mergeCell ref="A33:A37"/>
    <mergeCell ref="B17:J17"/>
    <mergeCell ref="B19:J20"/>
    <mergeCell ref="K29:K30"/>
    <mergeCell ref="A28:K28"/>
    <mergeCell ref="B23:J23"/>
    <mergeCell ref="B24:J24"/>
    <mergeCell ref="B25:J25"/>
    <mergeCell ref="B26:J26"/>
    <mergeCell ref="B34:H34"/>
    <mergeCell ref="B27:J27"/>
    <mergeCell ref="B29:J30"/>
    <mergeCell ref="A23:A27"/>
    <mergeCell ref="F44:H44"/>
    <mergeCell ref="K19:K20"/>
    <mergeCell ref="A21:K21"/>
    <mergeCell ref="B22:J22"/>
    <mergeCell ref="B33:H33"/>
    <mergeCell ref="F40:H40"/>
    <mergeCell ref="B35:H35"/>
    <mergeCell ref="B36:H36"/>
    <mergeCell ref="B37:H37"/>
    <mergeCell ref="A46:A55"/>
    <mergeCell ref="B46:K55"/>
    <mergeCell ref="A45:K45"/>
    <mergeCell ref="A40:A44"/>
    <mergeCell ref="B40:D40"/>
    <mergeCell ref="B41:D41"/>
    <mergeCell ref="B42:D42"/>
    <mergeCell ref="B43:D43"/>
    <mergeCell ref="B44:D44"/>
    <mergeCell ref="F41:H41"/>
    <mergeCell ref="F42:H42"/>
    <mergeCell ref="F43:H43"/>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4"/>
  <sheetViews>
    <sheetView topLeftCell="A14" zoomScale="80" workbookViewId="0">
      <selection activeCell="M35" sqref="M35"/>
    </sheetView>
  </sheetViews>
  <sheetFormatPr defaultColWidth="9.21875" defaultRowHeight="13.2" x14ac:dyDescent="0.25"/>
  <cols>
    <col min="1" max="1" width="49" style="1" customWidth="1"/>
    <col min="2" max="2" width="1.6640625" style="1" customWidth="1"/>
    <col min="3" max="3" width="15.33203125" style="26" customWidth="1"/>
    <col min="4" max="4" width="1.6640625" style="1" customWidth="1"/>
    <col min="5" max="5" width="15.33203125" style="1" customWidth="1"/>
    <col min="6" max="6" width="1.6640625" style="1" customWidth="1"/>
    <col min="7" max="7" width="15.33203125" style="1" customWidth="1"/>
    <col min="8" max="8" width="1.44140625" style="1" customWidth="1"/>
    <col min="9" max="9" width="15.33203125" style="1" customWidth="1"/>
    <col min="10" max="10" width="1.6640625" style="1" customWidth="1"/>
    <col min="11" max="11" width="14.6640625" style="1" customWidth="1"/>
    <col min="12" max="12" width="1.6640625" style="1" customWidth="1"/>
    <col min="13" max="13" width="14.6640625" style="1" customWidth="1"/>
    <col min="14" max="16384" width="9.21875" style="1"/>
  </cols>
  <sheetData>
    <row r="1" spans="1:14" ht="27.75" customHeight="1" x14ac:dyDescent="0.4">
      <c r="C1" s="248" t="str">
        <f>'R&amp;P Accounts'!B2</f>
        <v>Glasgow Chinese Recreation Centre</v>
      </c>
      <c r="D1" s="248"/>
      <c r="E1" s="248"/>
      <c r="F1" s="248"/>
      <c r="G1" s="248"/>
      <c r="H1" s="248"/>
      <c r="I1" s="248"/>
      <c r="J1" s="248"/>
      <c r="K1" s="248"/>
      <c r="M1" s="326" t="str">
        <f>'R&amp;P Accounts'!L2</f>
        <v>SC048060</v>
      </c>
      <c r="N1" s="326"/>
    </row>
    <row r="2" spans="1:14" ht="10.5" customHeight="1" x14ac:dyDescent="0.25">
      <c r="A2" s="222"/>
      <c r="B2" s="222"/>
      <c r="C2" s="222"/>
      <c r="D2" s="222"/>
      <c r="E2" s="222"/>
      <c r="F2" s="222"/>
      <c r="G2" s="222"/>
      <c r="H2" s="222"/>
      <c r="I2" s="222"/>
      <c r="J2" s="222"/>
      <c r="K2" s="222"/>
      <c r="L2" s="222"/>
    </row>
    <row r="3" spans="1:14" s="42" customFormat="1" ht="26.25" customHeight="1" x14ac:dyDescent="0.25">
      <c r="A3" s="38" t="s">
        <v>104</v>
      </c>
      <c r="B3" s="38"/>
      <c r="C3" s="39"/>
      <c r="D3" s="38"/>
      <c r="E3" s="38"/>
      <c r="F3" s="38"/>
      <c r="G3" s="38"/>
      <c r="H3" s="225"/>
      <c r="I3" s="225"/>
      <c r="J3" s="225"/>
      <c r="K3" s="225"/>
      <c r="L3" s="69"/>
      <c r="M3" s="41"/>
    </row>
    <row r="4" spans="1:14" ht="15" customHeight="1" x14ac:dyDescent="0.25">
      <c r="A4" s="300"/>
      <c r="B4" s="300"/>
      <c r="C4" s="300"/>
      <c r="D4" s="300"/>
      <c r="E4" s="300"/>
      <c r="F4" s="300"/>
      <c r="G4" s="300"/>
      <c r="H4" s="300"/>
      <c r="I4" s="300"/>
      <c r="J4" s="300"/>
      <c r="K4" s="300"/>
      <c r="L4" s="300"/>
    </row>
    <row r="5" spans="1:14" ht="20.100000000000001" customHeight="1" x14ac:dyDescent="0.25">
      <c r="A5" s="340" t="s">
        <v>105</v>
      </c>
      <c r="B5" s="340"/>
      <c r="C5" s="340"/>
      <c r="D5" s="340"/>
      <c r="E5" s="340"/>
      <c r="F5" s="340"/>
      <c r="G5" s="340"/>
      <c r="H5" s="340"/>
      <c r="I5" s="340"/>
      <c r="J5" s="340"/>
      <c r="K5" s="340"/>
      <c r="L5" s="340"/>
    </row>
    <row r="6" spans="1:14" ht="20.100000000000001" customHeight="1" x14ac:dyDescent="0.25">
      <c r="A6" s="228"/>
      <c r="B6" s="228"/>
      <c r="C6" s="228"/>
      <c r="D6" s="228"/>
      <c r="E6" s="228"/>
      <c r="F6" s="228"/>
      <c r="G6" s="228"/>
      <c r="H6" s="228"/>
      <c r="I6" s="228"/>
      <c r="J6" s="228"/>
      <c r="K6" s="228"/>
      <c r="L6" s="228"/>
    </row>
    <row r="7" spans="1:14" ht="20.100000000000001" customHeight="1" x14ac:dyDescent="0.25">
      <c r="A7" s="228" t="s">
        <v>106</v>
      </c>
      <c r="B7" s="228"/>
      <c r="C7" s="228"/>
      <c r="D7" s="228"/>
      <c r="E7" s="228"/>
      <c r="F7" s="228"/>
      <c r="G7" s="228"/>
      <c r="H7" s="228"/>
      <c r="I7" s="228"/>
      <c r="J7" s="228"/>
      <c r="K7" s="228"/>
      <c r="L7" s="228"/>
      <c r="M7" s="228"/>
    </row>
    <row r="8" spans="1:14" ht="40.5" customHeight="1" x14ac:dyDescent="0.25">
      <c r="C8" s="63" t="s">
        <v>53</v>
      </c>
      <c r="D8" s="11"/>
      <c r="E8" s="63" t="s">
        <v>54</v>
      </c>
      <c r="F8" s="70"/>
      <c r="G8" s="63" t="s">
        <v>10</v>
      </c>
      <c r="H8" s="70"/>
      <c r="I8" s="63" t="s">
        <v>55</v>
      </c>
      <c r="J8" s="70"/>
      <c r="K8" s="63" t="s">
        <v>56</v>
      </c>
      <c r="L8" s="70"/>
      <c r="M8" s="63" t="s">
        <v>57</v>
      </c>
    </row>
    <row r="9" spans="1:14" ht="20.100000000000001" customHeight="1" x14ac:dyDescent="0.25">
      <c r="A9" s="223"/>
      <c r="B9" s="223"/>
      <c r="C9" s="13" t="s">
        <v>14</v>
      </c>
      <c r="E9" s="13" t="s">
        <v>14</v>
      </c>
      <c r="F9" s="216"/>
      <c r="G9" s="13" t="s">
        <v>14</v>
      </c>
      <c r="H9" s="216"/>
      <c r="I9" s="13" t="s">
        <v>14</v>
      </c>
      <c r="J9" s="216"/>
      <c r="K9" s="13" t="s">
        <v>14</v>
      </c>
      <c r="L9" s="216"/>
      <c r="M9" s="13" t="s">
        <v>14</v>
      </c>
    </row>
    <row r="10" spans="1:14" ht="16.5" customHeight="1" x14ac:dyDescent="0.25">
      <c r="A10" s="86" t="s">
        <v>142</v>
      </c>
      <c r="B10" s="14"/>
      <c r="C10" s="104">
        <v>5022</v>
      </c>
      <c r="D10" s="105"/>
      <c r="E10" s="104"/>
      <c r="F10" s="105"/>
      <c r="G10" s="104"/>
      <c r="H10" s="108"/>
      <c r="I10" s="104"/>
      <c r="J10" s="108"/>
      <c r="K10" s="104">
        <f>SUM(C10:I10)</f>
        <v>5022</v>
      </c>
      <c r="L10" s="105"/>
      <c r="M10" s="109">
        <v>4401</v>
      </c>
    </row>
    <row r="11" spans="1:14" ht="16.5" customHeight="1" x14ac:dyDescent="0.25">
      <c r="A11" s="86"/>
      <c r="B11" s="14"/>
      <c r="C11" s="104"/>
      <c r="D11" s="105"/>
      <c r="E11" s="104"/>
      <c r="F11" s="105"/>
      <c r="G11" s="104"/>
      <c r="H11" s="108"/>
      <c r="I11" s="104"/>
      <c r="J11" s="108"/>
      <c r="K11" s="104">
        <f>SUM(C11:I11)</f>
        <v>0</v>
      </c>
      <c r="L11" s="105"/>
      <c r="M11" s="109"/>
    </row>
    <row r="12" spans="1:14" ht="16.5" customHeight="1" x14ac:dyDescent="0.25">
      <c r="A12" s="86"/>
      <c r="B12" s="14"/>
      <c r="C12" s="104"/>
      <c r="D12" s="105"/>
      <c r="E12" s="104"/>
      <c r="F12" s="105"/>
      <c r="G12" s="104"/>
      <c r="H12" s="108"/>
      <c r="I12" s="104"/>
      <c r="J12" s="108"/>
      <c r="K12" s="104">
        <f>SUM(C12:I12)</f>
        <v>0</v>
      </c>
      <c r="L12" s="105"/>
      <c r="M12" s="109"/>
    </row>
    <row r="13" spans="1:14" ht="16.5" customHeight="1" x14ac:dyDescent="0.25">
      <c r="A13" s="87"/>
      <c r="B13" s="81"/>
      <c r="C13" s="106"/>
      <c r="D13" s="105"/>
      <c r="E13" s="104"/>
      <c r="F13" s="105"/>
      <c r="G13" s="104"/>
      <c r="H13" s="105"/>
      <c r="I13" s="104"/>
      <c r="J13" s="105"/>
      <c r="K13" s="104">
        <f>SUM(C13:I13)</f>
        <v>0</v>
      </c>
      <c r="L13" s="227"/>
      <c r="M13" s="109"/>
    </row>
    <row r="14" spans="1:14" ht="20.25" customHeight="1" thickBot="1" x14ac:dyDescent="0.3">
      <c r="A14" s="83" t="s">
        <v>68</v>
      </c>
      <c r="B14" s="83"/>
      <c r="C14" s="107">
        <f>SUM(C10:C13)</f>
        <v>5022</v>
      </c>
      <c r="D14" s="105"/>
      <c r="E14" s="107">
        <f>SUM(E10:E13)</f>
        <v>0</v>
      </c>
      <c r="F14" s="105"/>
      <c r="G14" s="107">
        <f>SUM(G10:G13)</f>
        <v>0</v>
      </c>
      <c r="H14" s="105"/>
      <c r="I14" s="107">
        <f>SUM(I10:I13)</f>
        <v>0</v>
      </c>
      <c r="J14" s="105"/>
      <c r="K14" s="107">
        <f>SUM(K10:K13)</f>
        <v>5022</v>
      </c>
      <c r="L14" s="227"/>
      <c r="M14" s="107">
        <f>SUM(M10:M13)</f>
        <v>4401</v>
      </c>
    </row>
    <row r="15" spans="1:14" ht="13.5" customHeight="1" x14ac:dyDescent="0.25">
      <c r="A15" s="228"/>
      <c r="B15" s="228"/>
      <c r="C15" s="228"/>
      <c r="D15" s="228"/>
      <c r="E15" s="228"/>
      <c r="F15" s="228"/>
      <c r="G15" s="228"/>
      <c r="H15" s="228"/>
      <c r="I15" s="228"/>
      <c r="J15" s="228"/>
      <c r="K15" s="228"/>
      <c r="L15" s="228"/>
    </row>
    <row r="16" spans="1:14" ht="15" customHeight="1" x14ac:dyDescent="0.25">
      <c r="A16" s="228"/>
      <c r="B16" s="228"/>
      <c r="C16" s="197">
        <f>IF('R&amp;P Accounts'!B12-'Additional notes (1)  '!C14=0,0,"reference error")</f>
        <v>0</v>
      </c>
      <c r="D16" s="197"/>
      <c r="E16" s="197">
        <f>IF('R&amp;P Accounts'!D12-'Additional notes (1)  '!E14=0,0,"reference error")</f>
        <v>0</v>
      </c>
      <c r="F16" s="197">
        <f>IF('R&amp;P Accounts'!E12-'Additional notes (1)  '!F14=0,0,"reference error")</f>
        <v>0</v>
      </c>
      <c r="G16" s="197">
        <f>IF('R&amp;P Accounts'!F12-'Additional notes (1)  '!G14=0,0,"reference error")</f>
        <v>0</v>
      </c>
      <c r="H16" s="197">
        <f>IF('R&amp;P Accounts'!G12-'Additional notes (1)  '!H14=0,0,"reference error")</f>
        <v>0</v>
      </c>
      <c r="I16" s="197">
        <f>IF('R&amp;P Accounts'!H12-'Additional notes (1)  '!I14=0,0,"reference error")</f>
        <v>0</v>
      </c>
      <c r="J16" s="197">
        <f>IF('R&amp;P Accounts'!I12-'Additional notes (1)  '!J14=0,0,"reference error")</f>
        <v>0</v>
      </c>
      <c r="K16" s="197">
        <f>IF('R&amp;P Accounts'!J12-'Additional notes (1)  '!K14=0,0,"reference error")</f>
        <v>0</v>
      </c>
      <c r="L16" s="197">
        <f>IF('R&amp;P Accounts'!K12-'Additional notes (1)  '!L14=0,0,"reference error")</f>
        <v>0</v>
      </c>
      <c r="M16" s="197">
        <f>IF('R&amp;P Accounts'!L12-'Additional notes (1)  '!M14=0,0,"reference error")</f>
        <v>0</v>
      </c>
    </row>
    <row r="17" spans="1:13" ht="13.5" customHeight="1" x14ac:dyDescent="0.25">
      <c r="A17" s="228"/>
      <c r="B17" s="228"/>
      <c r="C17" s="228"/>
      <c r="D17" s="228"/>
      <c r="E17" s="228"/>
      <c r="F17" s="228"/>
      <c r="G17" s="228"/>
      <c r="H17" s="228"/>
      <c r="I17" s="228"/>
      <c r="J17" s="228"/>
      <c r="K17" s="228"/>
      <c r="L17" s="228"/>
    </row>
    <row r="18" spans="1:13" ht="20.100000000000001" customHeight="1" x14ac:dyDescent="0.25">
      <c r="A18" s="340" t="s">
        <v>107</v>
      </c>
      <c r="B18" s="340"/>
      <c r="C18" s="340"/>
      <c r="D18" s="340"/>
      <c r="E18" s="340"/>
      <c r="F18" s="340"/>
      <c r="G18" s="340"/>
      <c r="H18" s="340"/>
      <c r="I18" s="340"/>
      <c r="J18" s="340"/>
      <c r="K18" s="340"/>
      <c r="L18" s="340"/>
      <c r="M18" s="340"/>
    </row>
    <row r="19" spans="1:13" ht="20.100000000000001" customHeight="1" x14ac:dyDescent="0.25">
      <c r="C19" s="63" t="s">
        <v>53</v>
      </c>
      <c r="D19" s="11"/>
      <c r="E19" s="63" t="s">
        <v>54</v>
      </c>
      <c r="F19" s="70"/>
      <c r="G19" s="63"/>
      <c r="H19" s="70"/>
      <c r="I19" s="63"/>
      <c r="J19" s="70"/>
      <c r="K19" s="63" t="s">
        <v>56</v>
      </c>
      <c r="L19" s="70"/>
      <c r="M19" s="63" t="s">
        <v>57</v>
      </c>
    </row>
    <row r="20" spans="1:13" ht="20.100000000000001" customHeight="1" x14ac:dyDescent="0.25">
      <c r="A20" s="223"/>
      <c r="B20" s="223"/>
      <c r="C20" s="13" t="s">
        <v>14</v>
      </c>
      <c r="E20" s="13" t="s">
        <v>14</v>
      </c>
      <c r="F20" s="216"/>
      <c r="G20" s="13"/>
      <c r="H20" s="216"/>
      <c r="I20" s="13"/>
      <c r="J20" s="216"/>
      <c r="K20" s="13" t="s">
        <v>14</v>
      </c>
      <c r="L20" s="216"/>
      <c r="M20" s="13" t="s">
        <v>14</v>
      </c>
    </row>
    <row r="21" spans="1:13" ht="20.100000000000001" customHeight="1" x14ac:dyDescent="0.25">
      <c r="A21" s="86" t="s">
        <v>143</v>
      </c>
      <c r="B21" s="14"/>
      <c r="C21" s="104"/>
      <c r="D21" s="105"/>
      <c r="E21" s="104">
        <v>0</v>
      </c>
      <c r="F21" s="105"/>
      <c r="G21" s="105"/>
      <c r="H21" s="108"/>
      <c r="I21" s="105"/>
      <c r="J21" s="108"/>
      <c r="K21" s="104">
        <f t="shared" ref="K21:K27" si="0">SUM(C21:I21)</f>
        <v>0</v>
      </c>
      <c r="L21" s="105"/>
      <c r="M21" s="109">
        <v>175</v>
      </c>
    </row>
    <row r="22" spans="1:13" ht="20.100000000000001" customHeight="1" x14ac:dyDescent="0.25">
      <c r="A22" s="86" t="s">
        <v>157</v>
      </c>
      <c r="B22" s="14"/>
      <c r="C22" s="104"/>
      <c r="D22" s="105"/>
      <c r="E22" s="104">
        <v>0</v>
      </c>
      <c r="F22" s="105"/>
      <c r="G22" s="105"/>
      <c r="H22" s="108"/>
      <c r="I22" s="105"/>
      <c r="J22" s="108"/>
      <c r="K22" s="104">
        <v>0</v>
      </c>
      <c r="L22" s="105"/>
      <c r="M22" s="109">
        <v>10000</v>
      </c>
    </row>
    <row r="23" spans="1:13" ht="20.100000000000001" customHeight="1" x14ac:dyDescent="0.25">
      <c r="A23" s="86" t="s">
        <v>144</v>
      </c>
      <c r="B23" s="14"/>
      <c r="C23" s="104"/>
      <c r="D23" s="105"/>
      <c r="E23" s="104">
        <v>500</v>
      </c>
      <c r="F23" s="105"/>
      <c r="G23" s="105"/>
      <c r="H23" s="108"/>
      <c r="I23" s="105"/>
      <c r="J23" s="108"/>
      <c r="K23" s="104">
        <f t="shared" si="0"/>
        <v>500</v>
      </c>
      <c r="L23" s="105"/>
      <c r="M23" s="109">
        <v>0</v>
      </c>
    </row>
    <row r="24" spans="1:13" ht="20.100000000000001" customHeight="1" x14ac:dyDescent="0.25">
      <c r="A24" s="86" t="s">
        <v>145</v>
      </c>
      <c r="B24" s="14"/>
      <c r="C24" s="104"/>
      <c r="D24" s="105"/>
      <c r="E24" s="104">
        <v>150</v>
      </c>
      <c r="F24" s="105"/>
      <c r="G24" s="105"/>
      <c r="H24" s="108"/>
      <c r="I24" s="105"/>
      <c r="J24" s="108"/>
      <c r="K24" s="104">
        <f t="shared" si="0"/>
        <v>150</v>
      </c>
      <c r="L24" s="105"/>
      <c r="M24" s="109">
        <v>220</v>
      </c>
    </row>
    <row r="25" spans="1:13" ht="20.100000000000001" customHeight="1" x14ac:dyDescent="0.25">
      <c r="A25" s="86" t="s">
        <v>146</v>
      </c>
      <c r="B25" s="14"/>
      <c r="C25" s="104"/>
      <c r="D25" s="105"/>
      <c r="E25" s="104">
        <v>0</v>
      </c>
      <c r="F25" s="105"/>
      <c r="G25" s="105"/>
      <c r="H25" s="108"/>
      <c r="I25" s="105"/>
      <c r="J25" s="108"/>
      <c r="K25" s="104">
        <f t="shared" si="0"/>
        <v>0</v>
      </c>
      <c r="L25" s="105"/>
      <c r="M25" s="109">
        <v>100</v>
      </c>
    </row>
    <row r="26" spans="1:13" ht="20.100000000000001" customHeight="1" x14ac:dyDescent="0.25">
      <c r="A26" s="86" t="s">
        <v>139</v>
      </c>
      <c r="B26" s="14"/>
      <c r="C26" s="104"/>
      <c r="D26" s="105"/>
      <c r="E26" s="104">
        <v>500</v>
      </c>
      <c r="F26" s="105"/>
      <c r="G26" s="105"/>
      <c r="H26" s="108"/>
      <c r="I26" s="105"/>
      <c r="J26" s="108"/>
      <c r="K26" s="104">
        <f t="shared" si="0"/>
        <v>500</v>
      </c>
      <c r="L26" s="105"/>
      <c r="M26" s="109">
        <v>200</v>
      </c>
    </row>
    <row r="27" spans="1:13" ht="20.100000000000001" customHeight="1" x14ac:dyDescent="0.25">
      <c r="A27" s="74" t="s">
        <v>147</v>
      </c>
      <c r="B27" s="81"/>
      <c r="C27" s="106"/>
      <c r="D27" s="105"/>
      <c r="E27" s="104">
        <v>14972</v>
      </c>
      <c r="F27" s="105"/>
      <c r="G27" s="105"/>
      <c r="H27" s="105"/>
      <c r="I27" s="105"/>
      <c r="J27" s="105"/>
      <c r="K27" s="104">
        <f t="shared" si="0"/>
        <v>14972</v>
      </c>
      <c r="L27" s="339"/>
      <c r="M27" s="109">
        <v>14175</v>
      </c>
    </row>
    <row r="28" spans="1:13" ht="20.100000000000001" customHeight="1" thickBot="1" x14ac:dyDescent="0.3">
      <c r="A28" s="83" t="s">
        <v>68</v>
      </c>
      <c r="B28" s="83"/>
      <c r="C28" s="107">
        <f>SUM(C21:C27)</f>
        <v>0</v>
      </c>
      <c r="D28" s="105"/>
      <c r="E28" s="107">
        <f>SUM(E21:E27)</f>
        <v>16122</v>
      </c>
      <c r="F28" s="105"/>
      <c r="G28" s="198"/>
      <c r="H28" s="198"/>
      <c r="I28" s="198"/>
      <c r="J28" s="105"/>
      <c r="K28" s="107">
        <f>SUM(K21:K27)</f>
        <v>16122</v>
      </c>
      <c r="L28" s="339"/>
      <c r="M28" s="107">
        <f>SUM(M21:M27)</f>
        <v>24870</v>
      </c>
    </row>
    <row r="29" spans="1:13" ht="12" customHeight="1" x14ac:dyDescent="0.25">
      <c r="A29" s="228"/>
      <c r="B29" s="228"/>
      <c r="C29" s="228"/>
      <c r="D29" s="228"/>
      <c r="E29" s="228"/>
      <c r="F29" s="228"/>
      <c r="G29" s="228"/>
      <c r="H29" s="228"/>
      <c r="I29" s="228"/>
      <c r="J29" s="228"/>
      <c r="K29" s="228"/>
      <c r="L29" s="228"/>
    </row>
    <row r="30" spans="1:13" ht="13.5" customHeight="1" x14ac:dyDescent="0.25">
      <c r="A30" s="228"/>
      <c r="B30" s="228"/>
      <c r="C30" s="197" t="str">
        <f>IF('R&amp;P Accounts'!B14-'Additional notes (1)  '!C28=0,0,"reference error")</f>
        <v>reference error</v>
      </c>
      <c r="D30" s="197"/>
      <c r="E30" s="197" t="str">
        <f>IF('R&amp;P Accounts'!D14-'Additional notes (1)  '!E28=0,0,"reference error")</f>
        <v>reference error</v>
      </c>
      <c r="F30" s="197">
        <f>IF('R&amp;P Accounts'!E14-'Additional notes (1)  '!F28=0,0,"reference error")</f>
        <v>0</v>
      </c>
      <c r="G30" s="197"/>
      <c r="H30" s="197"/>
      <c r="I30" s="197"/>
      <c r="J30" s="197">
        <f>IF('R&amp;P Accounts'!I14-'Additional notes (1)  '!J28=0,0,"reference error")</f>
        <v>0</v>
      </c>
      <c r="K30" s="197">
        <f>IF('R&amp;P Accounts'!J14-'Additional notes (1)  '!K28=0,0,"reference error")</f>
        <v>0</v>
      </c>
      <c r="L30" s="197">
        <f>IF('R&amp;P Accounts'!K14-'Additional notes (1)  '!L28=0,0,"reference error")</f>
        <v>0</v>
      </c>
      <c r="M30" s="197">
        <f>IF('R&amp;P Accounts'!L14-'Additional notes (1)  '!M28=0,0,"reference error")</f>
        <v>0</v>
      </c>
    </row>
    <row r="31" spans="1:13" ht="11.25" customHeight="1" x14ac:dyDescent="0.25">
      <c r="A31" s="228"/>
      <c r="B31" s="228"/>
      <c r="C31" s="228"/>
      <c r="D31" s="228"/>
      <c r="E31" s="228"/>
      <c r="F31" s="228"/>
      <c r="G31" s="228"/>
      <c r="H31" s="228"/>
      <c r="I31" s="228"/>
      <c r="J31" s="228"/>
      <c r="K31" s="228"/>
      <c r="L31" s="228"/>
    </row>
    <row r="32" spans="1:13" ht="20.100000000000001" customHeight="1" x14ac:dyDescent="0.25">
      <c r="A32" s="340" t="s">
        <v>108</v>
      </c>
      <c r="B32" s="340"/>
      <c r="C32" s="340"/>
      <c r="D32" s="340"/>
      <c r="E32" s="340"/>
      <c r="F32" s="340"/>
      <c r="G32" s="340"/>
      <c r="H32" s="340"/>
      <c r="I32" s="340"/>
      <c r="J32" s="340"/>
      <c r="K32" s="340"/>
      <c r="L32" s="340"/>
    </row>
    <row r="33" spans="1:13" ht="40.5" customHeight="1" x14ac:dyDescent="0.25">
      <c r="C33" s="63" t="s">
        <v>53</v>
      </c>
      <c r="D33" s="11"/>
      <c r="E33" s="63" t="s">
        <v>54</v>
      </c>
      <c r="F33" s="70"/>
      <c r="G33" s="63" t="s">
        <v>10</v>
      </c>
      <c r="H33" s="70"/>
      <c r="I33" s="63" t="s">
        <v>55</v>
      </c>
      <c r="J33" s="70"/>
      <c r="K33" s="63" t="s">
        <v>56</v>
      </c>
      <c r="L33" s="70"/>
      <c r="M33" s="63" t="s">
        <v>57</v>
      </c>
    </row>
    <row r="34" spans="1:13" ht="20.100000000000001" customHeight="1" x14ac:dyDescent="0.25">
      <c r="A34" s="223"/>
      <c r="B34" s="223"/>
      <c r="C34" s="13" t="s">
        <v>14</v>
      </c>
      <c r="E34" s="13" t="s">
        <v>14</v>
      </c>
      <c r="F34" s="216"/>
      <c r="G34" s="13" t="s">
        <v>14</v>
      </c>
      <c r="H34" s="216"/>
      <c r="I34" s="13" t="s">
        <v>14</v>
      </c>
      <c r="J34" s="216"/>
      <c r="K34" s="13" t="s">
        <v>14</v>
      </c>
      <c r="L34" s="216"/>
      <c r="M34" s="13" t="s">
        <v>14</v>
      </c>
    </row>
    <row r="35" spans="1:13" ht="16.5" customHeight="1" x14ac:dyDescent="0.25">
      <c r="A35" s="86" t="s">
        <v>148</v>
      </c>
      <c r="B35" s="14"/>
      <c r="C35" s="104">
        <v>11</v>
      </c>
      <c r="D35" s="105"/>
      <c r="E35" s="104"/>
      <c r="F35" s="105"/>
      <c r="G35" s="104"/>
      <c r="H35" s="108"/>
      <c r="I35" s="104"/>
      <c r="J35" s="108"/>
      <c r="K35" s="104">
        <f t="shared" ref="K35:K42" si="1">SUM(C35:I35)</f>
        <v>11</v>
      </c>
      <c r="L35" s="105"/>
      <c r="M35" s="109"/>
    </row>
    <row r="36" spans="1:13" ht="16.5" customHeight="1" x14ac:dyDescent="0.25">
      <c r="A36" s="86" t="s">
        <v>149</v>
      </c>
      <c r="B36" s="14"/>
      <c r="C36" s="104"/>
      <c r="D36" s="105"/>
      <c r="E36" s="104"/>
      <c r="F36" s="105"/>
      <c r="G36" s="104"/>
      <c r="H36" s="108"/>
      <c r="I36" s="104"/>
      <c r="J36" s="108"/>
      <c r="K36" s="104">
        <f t="shared" si="1"/>
        <v>0</v>
      </c>
      <c r="L36" s="105"/>
      <c r="M36" s="109"/>
    </row>
    <row r="37" spans="1:13" ht="16.5" customHeight="1" x14ac:dyDescent="0.25">
      <c r="B37" s="14"/>
      <c r="C37" s="104"/>
      <c r="D37" s="105"/>
      <c r="E37" s="104"/>
      <c r="F37" s="105"/>
      <c r="G37" s="104"/>
      <c r="H37" s="108"/>
      <c r="I37" s="104"/>
      <c r="J37" s="108"/>
      <c r="K37" s="104">
        <f t="shared" si="1"/>
        <v>0</v>
      </c>
      <c r="L37" s="105"/>
      <c r="M37" s="109"/>
    </row>
    <row r="38" spans="1:13" ht="16.5" customHeight="1" x14ac:dyDescent="0.25">
      <c r="A38" s="86"/>
      <c r="B38" s="14"/>
      <c r="C38" s="104"/>
      <c r="D38" s="105"/>
      <c r="E38" s="104"/>
      <c r="F38" s="105"/>
      <c r="G38" s="104"/>
      <c r="H38" s="108"/>
      <c r="I38" s="104"/>
      <c r="J38" s="108"/>
      <c r="K38" s="104">
        <f t="shared" si="1"/>
        <v>0</v>
      </c>
      <c r="L38" s="105"/>
      <c r="M38" s="109"/>
    </row>
    <row r="39" spans="1:13" ht="16.5" customHeight="1" x14ac:dyDescent="0.25">
      <c r="A39" s="86"/>
      <c r="B39" s="14"/>
      <c r="C39" s="110"/>
      <c r="D39" s="108"/>
      <c r="E39" s="110"/>
      <c r="F39" s="108"/>
      <c r="G39" s="110"/>
      <c r="H39" s="108"/>
      <c r="I39" s="110"/>
      <c r="J39" s="108"/>
      <c r="K39" s="104">
        <f t="shared" si="1"/>
        <v>0</v>
      </c>
      <c r="L39" s="108"/>
      <c r="M39" s="109"/>
    </row>
    <row r="40" spans="1:13" ht="16.5" customHeight="1" x14ac:dyDescent="0.25">
      <c r="A40" s="86"/>
      <c r="B40" s="14"/>
      <c r="C40" s="110"/>
      <c r="D40" s="108"/>
      <c r="E40" s="110"/>
      <c r="F40" s="108"/>
      <c r="G40" s="110"/>
      <c r="H40" s="108"/>
      <c r="I40" s="110"/>
      <c r="J40" s="108"/>
      <c r="K40" s="104">
        <f t="shared" si="1"/>
        <v>0</v>
      </c>
      <c r="L40" s="108"/>
      <c r="M40" s="109"/>
    </row>
    <row r="41" spans="1:13" ht="16.5" customHeight="1" x14ac:dyDescent="0.25">
      <c r="A41" s="86"/>
      <c r="B41" s="14"/>
      <c r="C41" s="110"/>
      <c r="D41" s="108"/>
      <c r="E41" s="110"/>
      <c r="F41" s="108"/>
      <c r="G41" s="110"/>
      <c r="H41" s="108"/>
      <c r="I41" s="110"/>
      <c r="J41" s="108"/>
      <c r="K41" s="104">
        <f t="shared" si="1"/>
        <v>0</v>
      </c>
      <c r="L41" s="108"/>
      <c r="M41" s="109"/>
    </row>
    <row r="42" spans="1:13" ht="16.5" customHeight="1" x14ac:dyDescent="0.25">
      <c r="A42" s="87"/>
      <c r="B42" s="81"/>
      <c r="C42" s="106"/>
      <c r="D42" s="105"/>
      <c r="E42" s="104"/>
      <c r="F42" s="105"/>
      <c r="G42" s="104"/>
      <c r="H42" s="105"/>
      <c r="I42" s="104"/>
      <c r="J42" s="105"/>
      <c r="K42" s="104">
        <f t="shared" si="1"/>
        <v>0</v>
      </c>
      <c r="L42" s="339"/>
      <c r="M42" s="109"/>
    </row>
    <row r="43" spans="1:13" ht="20.25" customHeight="1" thickBot="1" x14ac:dyDescent="0.3">
      <c r="A43" s="83" t="s">
        <v>68</v>
      </c>
      <c r="B43" s="83"/>
      <c r="C43" s="107">
        <f>SUM(C35:C42)</f>
        <v>11</v>
      </c>
      <c r="D43" s="105"/>
      <c r="E43" s="107">
        <f>SUM(E35:E42)</f>
        <v>0</v>
      </c>
      <c r="F43" s="105"/>
      <c r="G43" s="107">
        <f>SUM(G35:G42)</f>
        <v>0</v>
      </c>
      <c r="H43" s="105"/>
      <c r="I43" s="107">
        <f>SUM(I35:I42)</f>
        <v>0</v>
      </c>
      <c r="J43" s="105"/>
      <c r="K43" s="107">
        <f>SUM(K35:K42)</f>
        <v>11</v>
      </c>
      <c r="L43" s="339"/>
      <c r="M43" s="107">
        <f>SUM(M35:M42)</f>
        <v>0</v>
      </c>
    </row>
    <row r="44" spans="1:13" ht="10.5" customHeight="1" x14ac:dyDescent="0.25">
      <c r="A44" s="83"/>
      <c r="B44" s="83"/>
      <c r="C44" s="102"/>
      <c r="D44" s="80"/>
      <c r="E44" s="102"/>
      <c r="F44" s="80"/>
      <c r="G44" s="102"/>
      <c r="H44" s="80"/>
      <c r="I44" s="102"/>
      <c r="J44" s="80"/>
      <c r="K44" s="102"/>
      <c r="L44" s="82"/>
      <c r="M44" s="102"/>
    </row>
    <row r="45" spans="1:13" ht="12.75" customHeight="1" x14ac:dyDescent="0.25">
      <c r="A45" s="216"/>
      <c r="B45" s="216"/>
      <c r="C45" s="53">
        <f>IF(C43-'R&amp;P Accounts'!B17=0,0,"reference error")</f>
        <v>0</v>
      </c>
      <c r="D45" s="216"/>
      <c r="E45" s="53">
        <f>IF(E43-'R&amp;P Accounts'!D19=0,0,"reference error")</f>
        <v>0</v>
      </c>
      <c r="F45" s="53"/>
      <c r="G45" s="53">
        <f>IF(G43-'R&amp;P Accounts'!F19=0,0,"reference error")</f>
        <v>0</v>
      </c>
      <c r="H45" s="53"/>
      <c r="I45" s="53">
        <f>IF(I43-'R&amp;P Accounts'!H19=0,0,"reference error")</f>
        <v>0</v>
      </c>
      <c r="J45" s="53"/>
      <c r="K45" s="53">
        <f>IF(K43-'R&amp;P Accounts'!J17=0,0,"reference error")</f>
        <v>0</v>
      </c>
      <c r="L45" s="53"/>
      <c r="M45" s="53">
        <f>IF(M43-'R&amp;P Accounts'!L17=0,0,"reference error")</f>
        <v>0</v>
      </c>
    </row>
    <row r="46" spans="1:13" ht="12.75" customHeight="1" x14ac:dyDescent="0.25">
      <c r="A46" s="216"/>
      <c r="B46" s="216"/>
      <c r="C46" s="53"/>
      <c r="D46" s="216"/>
      <c r="E46" s="53"/>
      <c r="F46" s="53"/>
      <c r="G46" s="53"/>
      <c r="H46" s="53"/>
      <c r="I46" s="53"/>
      <c r="J46" s="53"/>
      <c r="K46" s="53"/>
      <c r="L46" s="53"/>
      <c r="M46" s="53"/>
    </row>
    <row r="47" spans="1:13" ht="19.5" customHeight="1" x14ac:dyDescent="0.3">
      <c r="A47" s="337" t="s">
        <v>109</v>
      </c>
      <c r="B47" s="337"/>
      <c r="C47" s="337"/>
      <c r="D47" s="337"/>
      <c r="E47" s="337"/>
      <c r="F47" s="337"/>
      <c r="G47" s="337"/>
      <c r="H47" s="337"/>
      <c r="I47" s="337"/>
      <c r="J47" s="337"/>
      <c r="K47" s="337"/>
      <c r="L47" s="337"/>
      <c r="M47" s="337"/>
    </row>
    <row r="48" spans="1:13" ht="40.5" customHeight="1" x14ac:dyDescent="0.25">
      <c r="C48" s="63" t="s">
        <v>53</v>
      </c>
      <c r="D48" s="11"/>
      <c r="E48" s="63" t="s">
        <v>54</v>
      </c>
      <c r="F48" s="70"/>
      <c r="G48" s="63" t="s">
        <v>10</v>
      </c>
      <c r="H48" s="70"/>
      <c r="I48" s="63" t="s">
        <v>55</v>
      </c>
      <c r="J48" s="70"/>
      <c r="K48" s="63" t="s">
        <v>56</v>
      </c>
      <c r="L48" s="70"/>
      <c r="M48" s="63" t="s">
        <v>57</v>
      </c>
    </row>
    <row r="49" spans="1:13" ht="20.100000000000001" customHeight="1" x14ac:dyDescent="0.25">
      <c r="A49" s="223"/>
      <c r="B49" s="223"/>
      <c r="C49" s="13" t="s">
        <v>14</v>
      </c>
      <c r="E49" s="13" t="s">
        <v>14</v>
      </c>
      <c r="F49" s="216"/>
      <c r="G49" s="13" t="s">
        <v>14</v>
      </c>
      <c r="H49" s="216"/>
      <c r="I49" s="13" t="s">
        <v>14</v>
      </c>
      <c r="J49" s="216"/>
      <c r="K49" s="13" t="s">
        <v>14</v>
      </c>
      <c r="L49" s="216"/>
      <c r="M49" s="13" t="s">
        <v>14</v>
      </c>
    </row>
    <row r="50" spans="1:13" ht="16.5" customHeight="1" x14ac:dyDescent="0.25">
      <c r="A50" s="86" t="s">
        <v>150</v>
      </c>
      <c r="B50" s="14"/>
      <c r="C50" s="176">
        <f>4032+274</f>
        <v>4306</v>
      </c>
      <c r="D50" s="226"/>
      <c r="E50" s="176">
        <v>18991</v>
      </c>
      <c r="F50" s="226"/>
      <c r="G50" s="111"/>
      <c r="H50" s="114"/>
      <c r="I50" s="111"/>
      <c r="J50" s="114"/>
      <c r="K50" s="111">
        <f>SUM(C50:I50)</f>
        <v>23297</v>
      </c>
      <c r="L50" s="226"/>
      <c r="M50" s="115">
        <v>12478</v>
      </c>
    </row>
    <row r="51" spans="1:13" ht="16.5" customHeight="1" x14ac:dyDescent="0.25">
      <c r="A51" s="86" t="s">
        <v>151</v>
      </c>
      <c r="B51" s="14"/>
      <c r="C51" s="111"/>
      <c r="D51" s="226"/>
      <c r="E51" s="111"/>
      <c r="F51" s="226"/>
      <c r="G51" s="111"/>
      <c r="H51" s="114"/>
      <c r="I51" s="111"/>
      <c r="J51" s="114"/>
      <c r="K51" s="111">
        <f t="shared" ref="K51:K60" si="2">SUM(C51:I51)</f>
        <v>0</v>
      </c>
      <c r="L51" s="226"/>
      <c r="M51" s="115">
        <v>250</v>
      </c>
    </row>
    <row r="52" spans="1:13" ht="16.5" customHeight="1" x14ac:dyDescent="0.25">
      <c r="A52" s="86"/>
      <c r="B52" s="14"/>
      <c r="C52" s="111"/>
      <c r="D52" s="226"/>
      <c r="E52" s="111"/>
      <c r="F52" s="226"/>
      <c r="G52" s="111"/>
      <c r="H52" s="114"/>
      <c r="I52" s="111"/>
      <c r="J52" s="114"/>
      <c r="K52" s="111">
        <f t="shared" si="2"/>
        <v>0</v>
      </c>
      <c r="L52" s="226"/>
      <c r="M52" s="115"/>
    </row>
    <row r="53" spans="1:13" ht="16.5" customHeight="1" x14ac:dyDescent="0.25">
      <c r="A53" s="86"/>
      <c r="B53" s="14"/>
      <c r="C53" s="111"/>
      <c r="D53" s="226"/>
      <c r="E53" s="111"/>
      <c r="F53" s="226"/>
      <c r="G53" s="111"/>
      <c r="H53" s="114"/>
      <c r="I53" s="111"/>
      <c r="J53" s="114"/>
      <c r="K53" s="111">
        <f t="shared" si="2"/>
        <v>0</v>
      </c>
      <c r="L53" s="226"/>
      <c r="M53" s="115"/>
    </row>
    <row r="54" spans="1:13" ht="16.5" customHeight="1" x14ac:dyDescent="0.25">
      <c r="A54" s="86"/>
      <c r="B54" s="14"/>
      <c r="C54" s="116"/>
      <c r="D54" s="114"/>
      <c r="E54" s="116"/>
      <c r="F54" s="114"/>
      <c r="G54" s="116"/>
      <c r="H54" s="114"/>
      <c r="I54" s="116"/>
      <c r="J54" s="114"/>
      <c r="K54" s="111">
        <f t="shared" si="2"/>
        <v>0</v>
      </c>
      <c r="L54" s="114"/>
      <c r="M54" s="115"/>
    </row>
    <row r="55" spans="1:13" ht="16.5" customHeight="1" x14ac:dyDescent="0.25">
      <c r="A55" s="86"/>
      <c r="B55" s="14"/>
      <c r="C55" s="116"/>
      <c r="D55" s="114"/>
      <c r="E55" s="116"/>
      <c r="F55" s="114"/>
      <c r="G55" s="116"/>
      <c r="H55" s="114"/>
      <c r="I55" s="116"/>
      <c r="J55" s="114"/>
      <c r="K55" s="111">
        <f t="shared" si="2"/>
        <v>0</v>
      </c>
      <c r="L55" s="114"/>
      <c r="M55" s="115"/>
    </row>
    <row r="56" spans="1:13" ht="16.5" customHeight="1" x14ac:dyDescent="0.25">
      <c r="A56" s="86"/>
      <c r="B56" s="14"/>
      <c r="C56" s="116"/>
      <c r="D56" s="114"/>
      <c r="E56" s="116"/>
      <c r="F56" s="114"/>
      <c r="G56" s="116"/>
      <c r="H56" s="114"/>
      <c r="I56" s="116"/>
      <c r="J56" s="114"/>
      <c r="K56" s="111">
        <f t="shared" si="2"/>
        <v>0</v>
      </c>
      <c r="L56" s="114"/>
      <c r="M56" s="115"/>
    </row>
    <row r="57" spans="1:13" ht="16.5" customHeight="1" x14ac:dyDescent="0.25">
      <c r="A57" s="86"/>
      <c r="B57" s="14"/>
      <c r="C57" s="116"/>
      <c r="D57" s="114"/>
      <c r="E57" s="116"/>
      <c r="F57" s="114"/>
      <c r="G57" s="116"/>
      <c r="H57" s="114"/>
      <c r="I57" s="116"/>
      <c r="J57" s="114"/>
      <c r="K57" s="111">
        <f t="shared" si="2"/>
        <v>0</v>
      </c>
      <c r="L57" s="114"/>
      <c r="M57" s="115"/>
    </row>
    <row r="58" spans="1:13" ht="16.5" customHeight="1" x14ac:dyDescent="0.25">
      <c r="A58" s="86"/>
      <c r="B58" s="14"/>
      <c r="C58" s="116"/>
      <c r="D58" s="114"/>
      <c r="E58" s="116"/>
      <c r="F58" s="114"/>
      <c r="G58" s="116"/>
      <c r="H58" s="114"/>
      <c r="I58" s="116"/>
      <c r="J58" s="114"/>
      <c r="K58" s="111">
        <f t="shared" si="2"/>
        <v>0</v>
      </c>
      <c r="L58" s="114"/>
      <c r="M58" s="115"/>
    </row>
    <row r="59" spans="1:13" ht="16.5" customHeight="1" x14ac:dyDescent="0.25">
      <c r="A59" s="86"/>
      <c r="B59" s="14"/>
      <c r="C59" s="116"/>
      <c r="D59" s="114"/>
      <c r="E59" s="116"/>
      <c r="F59" s="114"/>
      <c r="G59" s="116"/>
      <c r="H59" s="114"/>
      <c r="I59" s="116"/>
      <c r="J59" s="114"/>
      <c r="K59" s="111">
        <f t="shared" si="2"/>
        <v>0</v>
      </c>
      <c r="L59" s="114"/>
      <c r="M59" s="115"/>
    </row>
    <row r="60" spans="1:13" ht="16.5" customHeight="1" x14ac:dyDescent="0.25">
      <c r="A60" s="87"/>
      <c r="B60" s="81"/>
      <c r="C60" s="112"/>
      <c r="D60" s="226"/>
      <c r="E60" s="111"/>
      <c r="F60" s="226"/>
      <c r="G60" s="111"/>
      <c r="H60" s="226"/>
      <c r="I60" s="111"/>
      <c r="J60" s="226"/>
      <c r="K60" s="111">
        <f t="shared" si="2"/>
        <v>0</v>
      </c>
      <c r="L60" s="338"/>
      <c r="M60" s="115"/>
    </row>
    <row r="61" spans="1:13" ht="20.100000000000001" customHeight="1" thickBot="1" x14ac:dyDescent="0.3">
      <c r="A61" s="83" t="s">
        <v>68</v>
      </c>
      <c r="B61" s="83"/>
      <c r="C61" s="113">
        <f>SUM(C50:C60)</f>
        <v>4306</v>
      </c>
      <c r="D61" s="226"/>
      <c r="E61" s="113">
        <f>SUM(E50:E60)</f>
        <v>18991</v>
      </c>
      <c r="F61" s="226"/>
      <c r="G61" s="113">
        <f>SUM(G50:G60)</f>
        <v>0</v>
      </c>
      <c r="H61" s="226"/>
      <c r="I61" s="113">
        <f>SUM(I50:I60)</f>
        <v>0</v>
      </c>
      <c r="J61" s="226"/>
      <c r="K61" s="113">
        <f>SUM(K50:K60)</f>
        <v>23297</v>
      </c>
      <c r="L61" s="338"/>
      <c r="M61" s="113">
        <f>SUM(M50:M60)</f>
        <v>12728</v>
      </c>
    </row>
    <row r="62" spans="1:13" ht="9" customHeight="1" x14ac:dyDescent="0.25">
      <c r="A62" s="83"/>
      <c r="B62" s="83"/>
      <c r="C62" s="103"/>
      <c r="D62" s="88"/>
      <c r="E62" s="103"/>
      <c r="F62" s="88"/>
      <c r="G62" s="103"/>
      <c r="H62" s="88"/>
      <c r="I62" s="103"/>
      <c r="J62" s="88"/>
      <c r="K62" s="103"/>
      <c r="L62" s="90"/>
      <c r="M62" s="103"/>
    </row>
    <row r="63" spans="1:13" ht="11.25" customHeight="1" x14ac:dyDescent="0.25">
      <c r="A63" s="224"/>
      <c r="B63" s="224"/>
      <c r="C63" s="53" t="str">
        <f>IF(C61-'R&amp;P Accounts'!B34=0,0,"reference error")</f>
        <v>reference error</v>
      </c>
      <c r="D63" s="34"/>
      <c r="E63" s="53" t="str">
        <f>IF(E61-'R&amp;P Accounts'!D34=0,0,"reference error")</f>
        <v>reference error</v>
      </c>
      <c r="F63" s="53"/>
      <c r="G63" s="53">
        <f>IF(G61-'R&amp;P Accounts'!F34=0,0,"reference error")</f>
        <v>0</v>
      </c>
      <c r="H63" s="53"/>
      <c r="I63" s="53">
        <f>IF(I61-'R&amp;P Accounts'!H34=0,0,"reference error")</f>
        <v>0</v>
      </c>
      <c r="J63" s="53"/>
      <c r="K63" s="53" t="str">
        <f>IF(K61-'R&amp;P Accounts'!J34=0,0,"reference error")</f>
        <v>reference error</v>
      </c>
      <c r="L63" s="53"/>
      <c r="M63" s="53">
        <f>IF(M61-'R&amp;P Accounts'!L42=0,0,"reference error")</f>
        <v>0</v>
      </c>
    </row>
    <row r="64" spans="1:13" ht="11.25" customHeight="1" x14ac:dyDescent="0.25">
      <c r="A64" s="224"/>
      <c r="B64" s="224"/>
      <c r="C64" s="53"/>
      <c r="D64" s="34"/>
      <c r="E64" s="53"/>
      <c r="F64" s="53"/>
      <c r="G64" s="53"/>
      <c r="H64" s="53"/>
      <c r="I64" s="53"/>
      <c r="J64" s="53"/>
      <c r="K64" s="53"/>
      <c r="L64" s="53"/>
      <c r="M64" s="53"/>
    </row>
    <row r="65" spans="1:12" ht="20.100000000000001" customHeight="1" x14ac:dyDescent="0.25">
      <c r="A65" s="224"/>
      <c r="B65" s="224"/>
      <c r="C65" s="34"/>
      <c r="D65" s="34"/>
      <c r="E65" s="34"/>
      <c r="F65" s="34"/>
      <c r="G65" s="34"/>
      <c r="H65" s="34"/>
      <c r="I65" s="34"/>
      <c r="J65" s="216"/>
      <c r="K65" s="72"/>
      <c r="L65" s="72"/>
    </row>
    <row r="66" spans="1:12" ht="20.100000000000001" customHeight="1" x14ac:dyDescent="0.25"/>
    <row r="67" spans="1:12" ht="54" customHeight="1" x14ac:dyDescent="0.25"/>
    <row r="68" spans="1:12" ht="54" customHeight="1" x14ac:dyDescent="0.25"/>
    <row r="69" spans="1:12" ht="19.5" customHeight="1" x14ac:dyDescent="0.25"/>
    <row r="70" spans="1:12" ht="17.25" customHeight="1" x14ac:dyDescent="0.25"/>
    <row r="71" spans="1:12" ht="17.25" customHeight="1" x14ac:dyDescent="0.25"/>
    <row r="72" spans="1:12" ht="18" customHeight="1" x14ac:dyDescent="0.25"/>
    <row r="73" spans="1:12" ht="17.25" customHeight="1" x14ac:dyDescent="0.25"/>
    <row r="74" spans="1:12" ht="16.5" customHeight="1" x14ac:dyDescent="0.25"/>
    <row r="75" spans="1:12" ht="29.25" customHeight="1" x14ac:dyDescent="0.25"/>
    <row r="76" spans="1:12" ht="18" customHeight="1" x14ac:dyDescent="0.25"/>
    <row r="77" spans="1:12" ht="17.25" customHeight="1" x14ac:dyDescent="0.25"/>
    <row r="78" spans="1:12" ht="19.5" customHeight="1" x14ac:dyDescent="0.25"/>
    <row r="79" spans="1:12" ht="16.5" customHeight="1" x14ac:dyDescent="0.25"/>
    <row r="80" spans="1:12" ht="29.25" customHeight="1" x14ac:dyDescent="0.25"/>
    <row r="81" ht="16.5" customHeight="1" x14ac:dyDescent="0.25"/>
    <row r="82" ht="17.25" customHeight="1" x14ac:dyDescent="0.25"/>
    <row r="83" ht="19.5" customHeight="1" x14ac:dyDescent="0.25"/>
    <row r="84" ht="5.25" customHeight="1" x14ac:dyDescent="0.25"/>
    <row r="85" ht="19.5" customHeight="1" x14ac:dyDescent="0.25"/>
    <row r="86" ht="19.5" customHeight="1" x14ac:dyDescent="0.25"/>
    <row r="87" ht="19.5" customHeight="1" x14ac:dyDescent="0.25"/>
    <row r="88" ht="19.5" customHeight="1" x14ac:dyDescent="0.25"/>
    <row r="89" ht="17.25" customHeight="1" x14ac:dyDescent="0.25"/>
    <row r="90" ht="16.5" customHeight="1" x14ac:dyDescent="0.25"/>
    <row r="91" ht="17.25" customHeight="1" x14ac:dyDescent="0.25"/>
    <row r="92" ht="17.25" customHeight="1" x14ac:dyDescent="0.25"/>
    <row r="93" ht="17.25" customHeight="1" x14ac:dyDescent="0.25"/>
    <row r="94" ht="17.25" customHeight="1" x14ac:dyDescent="0.25"/>
    <row r="95" ht="17.25" customHeight="1" x14ac:dyDescent="0.25"/>
    <row r="96" ht="17.25" customHeight="1" x14ac:dyDescent="0.25"/>
    <row r="97" ht="17.25" customHeight="1" x14ac:dyDescent="0.25"/>
    <row r="98" ht="17.25" customHeight="1" x14ac:dyDescent="0.25"/>
    <row r="99" ht="17.25" customHeight="1" x14ac:dyDescent="0.25"/>
    <row r="103" ht="17.25" customHeight="1" x14ac:dyDescent="0.25"/>
    <row r="104" ht="17.25" customHeight="1" x14ac:dyDescent="0.25"/>
  </sheetData>
  <mergeCells count="10">
    <mergeCell ref="A47:M47"/>
    <mergeCell ref="L60:L61"/>
    <mergeCell ref="M1:N1"/>
    <mergeCell ref="C1:K1"/>
    <mergeCell ref="L42:L43"/>
    <mergeCell ref="A4:L4"/>
    <mergeCell ref="A5:L5"/>
    <mergeCell ref="A32:L32"/>
    <mergeCell ref="A18:M18"/>
    <mergeCell ref="L27:L28"/>
  </mergeCells>
  <phoneticPr fontId="14" type="noConversion"/>
  <pageMargins left="0.75" right="0.75" top="1" bottom="1" header="0.5" footer="0.5"/>
  <pageSetup paperSize="9" scale="58" orientation="portrait" r:id="rId1"/>
  <headerFooter alignWithMargins="0">
    <oddHeader>&amp;LAPPENDIX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4"/>
  <sheetViews>
    <sheetView zoomScale="80" workbookViewId="0">
      <selection activeCell="M32" sqref="M32"/>
    </sheetView>
  </sheetViews>
  <sheetFormatPr defaultRowHeight="13.2" x14ac:dyDescent="0.25"/>
  <cols>
    <col min="1" max="1" width="49" customWidth="1"/>
    <col min="2" max="2" width="1.6640625" customWidth="1"/>
    <col min="3" max="3" width="15.33203125" customWidth="1"/>
    <col min="4" max="4" width="1.88671875" customWidth="1"/>
    <col min="5" max="5" width="15.33203125" customWidth="1"/>
    <col min="6" max="6" width="1.6640625" customWidth="1"/>
    <col min="7" max="7" width="15.33203125" customWidth="1"/>
    <col min="8" max="8" width="1.6640625" customWidth="1"/>
    <col min="9" max="9" width="15.33203125" customWidth="1"/>
    <col min="10" max="10" width="1.6640625" customWidth="1"/>
    <col min="11" max="11" width="15.33203125" customWidth="1"/>
    <col min="12" max="12" width="1.6640625" customWidth="1"/>
    <col min="13" max="13" width="15.33203125" customWidth="1"/>
  </cols>
  <sheetData>
    <row r="1" spans="1:14" ht="27.75" customHeight="1" x14ac:dyDescent="0.4">
      <c r="A1" s="1"/>
      <c r="B1" s="1"/>
      <c r="C1" s="350" t="str">
        <f>'R&amp;P Accounts'!B2</f>
        <v>Glasgow Chinese Recreation Centre</v>
      </c>
      <c r="D1" s="350"/>
      <c r="E1" s="350"/>
      <c r="F1" s="350"/>
      <c r="G1" s="350"/>
      <c r="H1" s="350"/>
      <c r="I1" s="350"/>
      <c r="J1" s="350"/>
      <c r="K1" s="350"/>
      <c r="L1" s="1"/>
      <c r="M1" s="326" t="str">
        <f>'R&amp;P Accounts'!L2</f>
        <v>SC048060</v>
      </c>
      <c r="N1" s="326"/>
    </row>
    <row r="2" spans="1:14" x14ac:dyDescent="0.25">
      <c r="A2" s="300"/>
      <c r="B2" s="300"/>
      <c r="C2" s="300"/>
      <c r="D2" s="300"/>
      <c r="E2" s="300"/>
      <c r="F2" s="300"/>
      <c r="G2" s="300"/>
      <c r="H2" s="300"/>
      <c r="I2" s="300"/>
      <c r="J2" s="300"/>
      <c r="K2" s="300"/>
      <c r="L2" s="300"/>
    </row>
    <row r="3" spans="1:14" ht="26.25" customHeight="1" x14ac:dyDescent="0.25">
      <c r="A3" s="38" t="s">
        <v>110</v>
      </c>
      <c r="B3" s="38"/>
      <c r="C3" s="39"/>
      <c r="D3" s="38"/>
      <c r="E3" s="38"/>
      <c r="F3" s="38"/>
      <c r="G3" s="38"/>
      <c r="H3" s="327"/>
      <c r="I3" s="327"/>
      <c r="J3" s="327"/>
      <c r="K3" s="327"/>
      <c r="L3" s="69"/>
      <c r="M3" s="167"/>
    </row>
    <row r="5" spans="1:14" ht="15.6" x14ac:dyDescent="0.25">
      <c r="A5" s="340" t="s">
        <v>111</v>
      </c>
      <c r="B5" s="340"/>
      <c r="C5" s="340"/>
      <c r="D5" s="340"/>
      <c r="E5" s="340"/>
      <c r="F5" s="34"/>
      <c r="G5" s="34"/>
      <c r="H5" s="34"/>
      <c r="I5" s="34"/>
      <c r="J5" s="216"/>
      <c r="K5" s="72"/>
      <c r="L5" s="72"/>
      <c r="M5" s="1"/>
    </row>
    <row r="6" spans="1:14" ht="54.75" customHeight="1" x14ac:dyDescent="0.25">
      <c r="A6" s="224"/>
      <c r="B6" s="224"/>
      <c r="C6" s="100" t="s">
        <v>112</v>
      </c>
      <c r="D6" s="97"/>
      <c r="E6" s="100" t="s">
        <v>113</v>
      </c>
      <c r="F6" s="92"/>
      <c r="G6" s="100" t="s">
        <v>114</v>
      </c>
      <c r="H6" s="92"/>
      <c r="I6" s="100" t="s">
        <v>115</v>
      </c>
      <c r="J6" s="91"/>
      <c r="K6" s="1"/>
      <c r="L6" s="1"/>
      <c r="M6" s="1"/>
    </row>
    <row r="7" spans="1:14" ht="54" customHeight="1" x14ac:dyDescent="0.25">
      <c r="A7" s="224"/>
      <c r="B7" s="224"/>
      <c r="C7" s="97"/>
      <c r="D7" s="97"/>
      <c r="E7" s="97"/>
      <c r="F7" s="92"/>
      <c r="G7" s="97"/>
      <c r="H7" s="92"/>
      <c r="I7" s="97"/>
      <c r="J7" s="91"/>
      <c r="K7" s="98" t="s">
        <v>116</v>
      </c>
      <c r="L7" s="72"/>
      <c r="M7" s="99" t="s">
        <v>117</v>
      </c>
    </row>
    <row r="8" spans="1:14" ht="16.5" customHeight="1" x14ac:dyDescent="0.25">
      <c r="A8" s="93" t="s">
        <v>118</v>
      </c>
      <c r="B8" s="216"/>
      <c r="C8" s="216"/>
      <c r="D8" s="216"/>
      <c r="E8" s="216"/>
      <c r="F8" s="216"/>
      <c r="G8" s="216"/>
      <c r="H8" s="216"/>
      <c r="I8" s="216"/>
      <c r="J8" s="216"/>
      <c r="K8" s="216"/>
      <c r="L8" s="216"/>
      <c r="M8" s="1"/>
    </row>
    <row r="9" spans="1:14" ht="17.25" customHeight="1" x14ac:dyDescent="0.25">
      <c r="A9" s="73" t="s">
        <v>16</v>
      </c>
      <c r="B9" s="1"/>
      <c r="C9" s="176">
        <v>5022</v>
      </c>
      <c r="D9" s="140"/>
      <c r="E9" s="139"/>
      <c r="F9" s="151"/>
      <c r="G9" s="139"/>
      <c r="H9" s="140"/>
      <c r="I9" s="139"/>
      <c r="J9" s="151"/>
      <c r="K9" s="139">
        <f t="shared" ref="K9:K16" si="0">SUM(C9:I9)</f>
        <v>5022</v>
      </c>
      <c r="L9" s="151"/>
      <c r="M9" s="139">
        <v>4401</v>
      </c>
    </row>
    <row r="10" spans="1:14" ht="17.25" customHeight="1" x14ac:dyDescent="0.25">
      <c r="A10" s="73" t="s">
        <v>17</v>
      </c>
      <c r="B10" s="223"/>
      <c r="C10" s="152"/>
      <c r="D10" s="153"/>
      <c r="E10" s="152"/>
      <c r="F10" s="153"/>
      <c r="G10" s="152"/>
      <c r="H10" s="151"/>
      <c r="I10" s="152"/>
      <c r="J10" s="151"/>
      <c r="K10" s="139">
        <f t="shared" si="0"/>
        <v>0</v>
      </c>
      <c r="L10" s="153"/>
      <c r="M10" s="152"/>
    </row>
    <row r="11" spans="1:14" ht="17.25" customHeight="1" x14ac:dyDescent="0.25">
      <c r="A11" s="73" t="s">
        <v>18</v>
      </c>
      <c r="B11" s="224"/>
      <c r="C11" s="152">
        <v>16122</v>
      </c>
      <c r="D11" s="153"/>
      <c r="E11" s="152"/>
      <c r="F11" s="153"/>
      <c r="G11" s="152"/>
      <c r="H11" s="151"/>
      <c r="I11" s="152"/>
      <c r="J11" s="151"/>
      <c r="K11" s="139">
        <f t="shared" si="0"/>
        <v>16122</v>
      </c>
      <c r="L11" s="153"/>
      <c r="M11" s="152">
        <v>24870</v>
      </c>
    </row>
    <row r="12" spans="1:14" ht="16.5" customHeight="1" x14ac:dyDescent="0.25">
      <c r="A12" s="73" t="s">
        <v>19</v>
      </c>
      <c r="B12" s="224"/>
      <c r="C12" s="152"/>
      <c r="D12" s="153"/>
      <c r="E12" s="152"/>
      <c r="F12" s="153"/>
      <c r="G12" s="152"/>
      <c r="H12" s="151"/>
      <c r="I12" s="152"/>
      <c r="J12" s="151"/>
      <c r="K12" s="139">
        <f t="shared" si="0"/>
        <v>0</v>
      </c>
      <c r="L12" s="153"/>
      <c r="M12" s="152"/>
    </row>
    <row r="13" spans="1:14" ht="17.25" customHeight="1" x14ac:dyDescent="0.25">
      <c r="A13" s="73" t="s">
        <v>20</v>
      </c>
      <c r="B13" s="224"/>
      <c r="C13" s="152"/>
      <c r="D13" s="153"/>
      <c r="E13" s="152"/>
      <c r="F13" s="153"/>
      <c r="G13" s="152"/>
      <c r="H13" s="151"/>
      <c r="I13" s="152"/>
      <c r="J13" s="151"/>
      <c r="K13" s="139">
        <f t="shared" si="0"/>
        <v>0</v>
      </c>
      <c r="L13" s="153"/>
      <c r="M13" s="152"/>
    </row>
    <row r="14" spans="1:14" ht="17.25" customHeight="1" x14ac:dyDescent="0.25">
      <c r="A14" s="73" t="s">
        <v>21</v>
      </c>
      <c r="B14" s="224"/>
      <c r="C14" s="152">
        <v>11</v>
      </c>
      <c r="D14" s="153"/>
      <c r="E14" s="152"/>
      <c r="F14" s="153"/>
      <c r="G14" s="152"/>
      <c r="H14" s="151"/>
      <c r="I14" s="152"/>
      <c r="J14" s="151"/>
      <c r="K14" s="139">
        <f t="shared" si="0"/>
        <v>11</v>
      </c>
      <c r="L14" s="153"/>
      <c r="M14" s="152"/>
    </row>
    <row r="15" spans="1:14" ht="16.5" customHeight="1" x14ac:dyDescent="0.25">
      <c r="A15" s="73" t="s">
        <v>22</v>
      </c>
      <c r="B15" s="1"/>
      <c r="C15" s="154"/>
      <c r="D15" s="155"/>
      <c r="E15" s="154"/>
      <c r="F15" s="155"/>
      <c r="G15" s="154"/>
      <c r="H15" s="155"/>
      <c r="I15" s="154"/>
      <c r="J15" s="155"/>
      <c r="K15" s="139">
        <f t="shared" si="0"/>
        <v>0</v>
      </c>
      <c r="L15" s="155"/>
      <c r="M15" s="154"/>
    </row>
    <row r="16" spans="1:14" ht="16.5" customHeight="1" thickBot="1" x14ac:dyDescent="0.3">
      <c r="A16" s="73" t="s">
        <v>23</v>
      </c>
      <c r="B16" s="1"/>
      <c r="C16" s="156"/>
      <c r="D16" s="155"/>
      <c r="E16" s="156"/>
      <c r="F16" s="155"/>
      <c r="G16" s="156"/>
      <c r="H16" s="155"/>
      <c r="I16" s="156"/>
      <c r="J16" s="155"/>
      <c r="K16" s="139">
        <f t="shared" si="0"/>
        <v>0</v>
      </c>
      <c r="L16" s="155"/>
      <c r="M16" s="156"/>
    </row>
    <row r="17" spans="1:13" ht="16.2" thickBot="1" x14ac:dyDescent="0.35">
      <c r="A17" s="94" t="s">
        <v>119</v>
      </c>
      <c r="B17" s="85"/>
      <c r="C17" s="157">
        <f>SUM(C9:C16)</f>
        <v>21155</v>
      </c>
      <c r="D17" s="158"/>
      <c r="E17" s="157">
        <f>SUM(E9:E16)</f>
        <v>0</v>
      </c>
      <c r="F17" s="158"/>
      <c r="G17" s="157">
        <f>SUM(G9:G16)</f>
        <v>0</v>
      </c>
      <c r="H17" s="158"/>
      <c r="I17" s="157">
        <f>SUM(I9:I16)</f>
        <v>0</v>
      </c>
      <c r="J17" s="158"/>
      <c r="K17" s="157">
        <f>SUM(K9:K16)</f>
        <v>21155</v>
      </c>
      <c r="L17" s="158"/>
      <c r="M17" s="157">
        <f>SUM(M9:M16)</f>
        <v>29271</v>
      </c>
    </row>
    <row r="18" spans="1:13" ht="15" x14ac:dyDescent="0.25">
      <c r="A18" s="84"/>
      <c r="B18" s="84"/>
      <c r="C18" s="84"/>
      <c r="D18" s="84"/>
      <c r="E18" s="84"/>
      <c r="F18" s="84"/>
      <c r="G18" s="84"/>
      <c r="H18" s="84"/>
      <c r="I18" s="84"/>
      <c r="J18" s="84"/>
      <c r="K18" s="202">
        <f>IF(K17='R&amp;P Accounts'!B21,0,"cross ref error")</f>
        <v>0</v>
      </c>
      <c r="L18" s="84"/>
      <c r="M18" s="1"/>
    </row>
    <row r="19" spans="1:13" ht="16.5" customHeight="1" x14ac:dyDescent="0.25">
      <c r="A19" s="61" t="s">
        <v>120</v>
      </c>
      <c r="B19" s="1"/>
      <c r="C19" s="1"/>
      <c r="D19" s="1"/>
      <c r="E19" s="1"/>
      <c r="F19" s="1"/>
      <c r="G19" s="1"/>
      <c r="H19" s="1"/>
      <c r="I19" s="1"/>
      <c r="J19" s="1"/>
      <c r="K19" s="1"/>
      <c r="L19" s="1"/>
      <c r="M19" s="1"/>
    </row>
    <row r="20" spans="1:13" ht="16.5" customHeight="1" x14ac:dyDescent="0.25">
      <c r="A20" s="73" t="s">
        <v>26</v>
      </c>
      <c r="B20" s="1"/>
      <c r="C20" s="109"/>
      <c r="D20" s="144"/>
      <c r="E20" s="109"/>
      <c r="F20" s="144"/>
      <c r="G20" s="109"/>
      <c r="H20" s="144"/>
      <c r="I20" s="109"/>
      <c r="J20" s="144"/>
      <c r="K20" s="207">
        <f>SUM(C20:I20)</f>
        <v>0</v>
      </c>
      <c r="L20" s="144"/>
      <c r="M20" s="109"/>
    </row>
    <row r="21" spans="1:13" ht="16.5" customHeight="1" thickBot="1" x14ac:dyDescent="0.3">
      <c r="A21" s="73" t="s">
        <v>27</v>
      </c>
      <c r="B21" s="1"/>
      <c r="C21" s="148"/>
      <c r="D21" s="144"/>
      <c r="E21" s="148"/>
      <c r="F21" s="144"/>
      <c r="G21" s="148"/>
      <c r="H21" s="144"/>
      <c r="I21" s="148"/>
      <c r="J21" s="144"/>
      <c r="K21" s="207">
        <f>SUM(C21:I21)</f>
        <v>0</v>
      </c>
      <c r="L21" s="144"/>
      <c r="M21" s="148"/>
    </row>
    <row r="22" spans="1:13" ht="16.2" thickBot="1" x14ac:dyDescent="0.35">
      <c r="A22" s="94" t="s">
        <v>119</v>
      </c>
      <c r="B22" s="1"/>
      <c r="C22" s="149">
        <f>SUM(C20:C21)</f>
        <v>0</v>
      </c>
      <c r="D22" s="144"/>
      <c r="E22" s="150">
        <f>SUM(E20:E21)</f>
        <v>0</v>
      </c>
      <c r="F22" s="144"/>
      <c r="G22" s="150">
        <f>SUM(G20:G21)</f>
        <v>0</v>
      </c>
      <c r="H22" s="144"/>
      <c r="I22" s="150">
        <f>SUM(I20:I21)</f>
        <v>0</v>
      </c>
      <c r="J22" s="144"/>
      <c r="K22" s="150">
        <f>SUM(K20:K21)</f>
        <v>0</v>
      </c>
      <c r="L22" s="144"/>
      <c r="M22" s="150">
        <f>SUM(M20:M21)</f>
        <v>0</v>
      </c>
    </row>
    <row r="23" spans="1:13" ht="9" customHeight="1" thickBot="1" x14ac:dyDescent="0.35">
      <c r="A23" s="94"/>
      <c r="B23" s="1"/>
      <c r="C23" s="144"/>
      <c r="D23" s="144"/>
      <c r="E23" s="144"/>
      <c r="F23" s="144"/>
      <c r="G23" s="144"/>
      <c r="H23" s="144"/>
      <c r="I23" s="144"/>
      <c r="J23" s="144"/>
      <c r="K23" s="144"/>
      <c r="L23" s="144"/>
      <c r="M23" s="144"/>
    </row>
    <row r="24" spans="1:13" ht="16.2" thickBot="1" x14ac:dyDescent="0.35">
      <c r="A24" s="94" t="s">
        <v>121</v>
      </c>
      <c r="B24" s="1"/>
      <c r="C24" s="150">
        <f>C17+C22</f>
        <v>21155</v>
      </c>
      <c r="D24" s="144"/>
      <c r="E24" s="150">
        <f>E17+E22</f>
        <v>0</v>
      </c>
      <c r="F24" s="144"/>
      <c r="G24" s="150">
        <f>G17+G22</f>
        <v>0</v>
      </c>
      <c r="H24" s="144"/>
      <c r="I24" s="150">
        <f>I17+I22</f>
        <v>0</v>
      </c>
      <c r="J24" s="144"/>
      <c r="K24" s="150">
        <f>K17+K22</f>
        <v>21155</v>
      </c>
      <c r="L24" s="144"/>
      <c r="M24" s="150">
        <f>M17+M22</f>
        <v>29271</v>
      </c>
    </row>
    <row r="25" spans="1:13" x14ac:dyDescent="0.25">
      <c r="A25" s="1"/>
      <c r="B25" s="1"/>
      <c r="C25" s="1"/>
      <c r="D25" s="1"/>
      <c r="E25" s="1"/>
      <c r="F25" s="1"/>
      <c r="G25" s="1"/>
      <c r="H25" s="1"/>
      <c r="I25" s="1"/>
      <c r="J25" s="1"/>
      <c r="K25" s="203">
        <f>IF(K24='R&amp;P Accounts'!B28,0,"cross ref error")</f>
        <v>0</v>
      </c>
      <c r="L25" s="1"/>
      <c r="M25" s="1"/>
    </row>
    <row r="26" spans="1:13" x14ac:dyDescent="0.25">
      <c r="A26" s="1"/>
      <c r="B26" s="1"/>
      <c r="C26" s="1"/>
      <c r="D26" s="1"/>
      <c r="E26" s="1"/>
      <c r="F26" s="1"/>
      <c r="G26" s="1"/>
      <c r="H26" s="1"/>
      <c r="I26" s="1"/>
      <c r="J26" s="1"/>
      <c r="K26" s="1"/>
      <c r="L26" s="1"/>
      <c r="M26" s="1"/>
    </row>
    <row r="27" spans="1:13" ht="13.8" x14ac:dyDescent="0.25">
      <c r="A27" s="23" t="s">
        <v>122</v>
      </c>
      <c r="B27" s="1"/>
      <c r="C27" s="1"/>
      <c r="D27" s="1"/>
      <c r="E27" s="1"/>
      <c r="F27" s="1"/>
      <c r="G27" s="1"/>
      <c r="H27" s="1"/>
      <c r="I27" s="1"/>
      <c r="J27" s="1"/>
      <c r="K27" s="1"/>
      <c r="L27" s="1"/>
      <c r="M27" s="1"/>
    </row>
    <row r="28" spans="1:13" ht="16.5" customHeight="1" x14ac:dyDescent="0.25">
      <c r="A28" s="74" t="s">
        <v>31</v>
      </c>
      <c r="B28" s="1"/>
      <c r="C28" s="109"/>
      <c r="D28" s="144"/>
      <c r="E28" s="109"/>
      <c r="F28" s="144"/>
      <c r="G28" s="109"/>
      <c r="H28" s="144"/>
      <c r="I28" s="109"/>
      <c r="J28" s="144"/>
      <c r="K28" s="207">
        <f t="shared" ref="K28:K38" si="1">SUM(C28:I28)</f>
        <v>0</v>
      </c>
      <c r="L28" s="144"/>
      <c r="M28" s="109"/>
    </row>
    <row r="29" spans="1:13" ht="16.5" customHeight="1" x14ac:dyDescent="0.25">
      <c r="A29" s="74" t="s">
        <v>32</v>
      </c>
      <c r="B29" s="1"/>
      <c r="C29" s="109">
        <v>4306</v>
      </c>
      <c r="D29" s="144"/>
      <c r="E29" s="109"/>
      <c r="F29" s="144"/>
      <c r="G29" s="109"/>
      <c r="H29" s="144"/>
      <c r="I29" s="109"/>
      <c r="J29" s="144"/>
      <c r="K29" s="207">
        <f t="shared" si="1"/>
        <v>4306</v>
      </c>
      <c r="L29" s="144"/>
      <c r="M29" s="109">
        <v>250</v>
      </c>
    </row>
    <row r="30" spans="1:13" ht="16.5" customHeight="1" x14ac:dyDescent="0.25">
      <c r="A30" s="74" t="s">
        <v>33</v>
      </c>
      <c r="B30" s="1"/>
      <c r="C30" s="146"/>
      <c r="D30" s="144"/>
      <c r="E30" s="146"/>
      <c r="F30" s="144"/>
      <c r="G30" s="146"/>
      <c r="H30" s="144"/>
      <c r="I30" s="146"/>
      <c r="J30" s="144"/>
      <c r="K30" s="207">
        <f t="shared" si="1"/>
        <v>0</v>
      </c>
      <c r="L30" s="144"/>
      <c r="M30" s="146"/>
    </row>
    <row r="31" spans="1:13" ht="16.5" customHeight="1" x14ac:dyDescent="0.25">
      <c r="A31" s="74" t="s">
        <v>34</v>
      </c>
      <c r="B31" s="1"/>
      <c r="C31" s="146">
        <v>18991</v>
      </c>
      <c r="D31" s="144"/>
      <c r="E31" s="146"/>
      <c r="F31" s="144"/>
      <c r="G31" s="146"/>
      <c r="H31" s="144"/>
      <c r="I31" s="146"/>
      <c r="J31" s="144"/>
      <c r="K31" s="207">
        <f t="shared" si="1"/>
        <v>18991</v>
      </c>
      <c r="L31" s="144"/>
      <c r="M31" s="146">
        <v>12478</v>
      </c>
    </row>
    <row r="32" spans="1:13" ht="16.5" customHeight="1" x14ac:dyDescent="0.25">
      <c r="A32" s="74" t="s">
        <v>35</v>
      </c>
      <c r="B32" s="1"/>
      <c r="C32" s="146"/>
      <c r="D32" s="144"/>
      <c r="E32" s="146"/>
      <c r="F32" s="144"/>
      <c r="G32" s="146"/>
      <c r="H32" s="144"/>
      <c r="I32" s="146"/>
      <c r="J32" s="144"/>
      <c r="K32" s="207">
        <f t="shared" si="1"/>
        <v>0</v>
      </c>
      <c r="L32" s="144"/>
      <c r="M32" s="146"/>
    </row>
    <row r="33" spans="1:14" ht="16.5" customHeight="1" x14ac:dyDescent="0.25">
      <c r="A33" s="74" t="s">
        <v>36</v>
      </c>
      <c r="B33" s="1"/>
      <c r="C33" s="146"/>
      <c r="D33" s="144"/>
      <c r="E33" s="146"/>
      <c r="F33" s="144"/>
      <c r="G33" s="146"/>
      <c r="H33" s="144"/>
      <c r="I33" s="146"/>
      <c r="J33" s="144"/>
      <c r="K33" s="207">
        <f t="shared" si="1"/>
        <v>0</v>
      </c>
      <c r="L33" s="144"/>
      <c r="M33" s="146"/>
    </row>
    <row r="34" spans="1:14" ht="16.5" customHeight="1" x14ac:dyDescent="0.25">
      <c r="A34" s="75" t="s">
        <v>37</v>
      </c>
      <c r="B34" s="1"/>
      <c r="C34" s="146"/>
      <c r="D34" s="144"/>
      <c r="E34" s="146"/>
      <c r="F34" s="144"/>
      <c r="G34" s="146"/>
      <c r="H34" s="144"/>
      <c r="I34" s="146"/>
      <c r="J34" s="144"/>
      <c r="K34" s="207">
        <f t="shared" si="1"/>
        <v>0</v>
      </c>
      <c r="L34" s="144"/>
      <c r="M34" s="146"/>
    </row>
    <row r="35" spans="1:14" ht="17.25" customHeight="1" x14ac:dyDescent="0.25">
      <c r="A35" s="75" t="s">
        <v>38</v>
      </c>
      <c r="B35" s="1"/>
      <c r="C35" s="146"/>
      <c r="D35" s="144"/>
      <c r="E35" s="146"/>
      <c r="F35" s="144"/>
      <c r="G35" s="146"/>
      <c r="H35" s="144"/>
      <c r="I35" s="146"/>
      <c r="J35" s="144"/>
      <c r="K35" s="207">
        <f t="shared" si="1"/>
        <v>0</v>
      </c>
      <c r="L35" s="144"/>
      <c r="M35" s="146"/>
    </row>
    <row r="36" spans="1:14" ht="17.25" customHeight="1" x14ac:dyDescent="0.25">
      <c r="A36" s="75" t="s">
        <v>39</v>
      </c>
      <c r="B36" s="1"/>
      <c r="C36" s="146"/>
      <c r="D36" s="144"/>
      <c r="E36" s="146"/>
      <c r="F36" s="144"/>
      <c r="G36" s="146"/>
      <c r="H36" s="144"/>
      <c r="I36" s="146"/>
      <c r="J36" s="144"/>
      <c r="K36" s="207">
        <f t="shared" si="1"/>
        <v>0</v>
      </c>
      <c r="L36" s="144"/>
      <c r="M36" s="146"/>
    </row>
    <row r="37" spans="1:14" ht="13.8" x14ac:dyDescent="0.25">
      <c r="A37" s="74"/>
      <c r="B37" s="1"/>
      <c r="C37" s="146"/>
      <c r="D37" s="144"/>
      <c r="E37" s="146"/>
      <c r="F37" s="144"/>
      <c r="G37" s="146"/>
      <c r="H37" s="144"/>
      <c r="I37" s="146"/>
      <c r="J37" s="144"/>
      <c r="K37" s="207">
        <f t="shared" si="1"/>
        <v>0</v>
      </c>
      <c r="L37" s="144"/>
      <c r="M37" s="146"/>
    </row>
    <row r="38" spans="1:14" ht="14.4" thickBot="1" x14ac:dyDescent="0.3">
      <c r="A38" s="95"/>
      <c r="B38" s="1"/>
      <c r="C38" s="146"/>
      <c r="D38" s="144"/>
      <c r="E38" s="146"/>
      <c r="F38" s="144"/>
      <c r="G38" s="146"/>
      <c r="H38" s="144"/>
      <c r="I38" s="146"/>
      <c r="J38" s="144"/>
      <c r="K38" s="207">
        <f t="shared" si="1"/>
        <v>0</v>
      </c>
      <c r="L38" s="144"/>
      <c r="M38" s="146"/>
    </row>
    <row r="39" spans="1:14" ht="16.5" customHeight="1" thickBot="1" x14ac:dyDescent="0.3">
      <c r="A39" s="9" t="s">
        <v>119</v>
      </c>
      <c r="B39" s="1"/>
      <c r="C39" s="147">
        <f>SUM(C28:C38)</f>
        <v>23297</v>
      </c>
      <c r="D39" s="144"/>
      <c r="E39" s="143">
        <f>SUM(E28:E38)</f>
        <v>0</v>
      </c>
      <c r="F39" s="144"/>
      <c r="G39" s="143">
        <f>SUM(G28:G38)</f>
        <v>0</v>
      </c>
      <c r="H39" s="144"/>
      <c r="I39" s="143">
        <f>SUM(I28:I38)</f>
        <v>0</v>
      </c>
      <c r="J39" s="144"/>
      <c r="K39" s="143">
        <f>SUM(K28:K38)</f>
        <v>23297</v>
      </c>
      <c r="L39" s="144"/>
      <c r="M39" s="143">
        <f>SUM(M28:M38)</f>
        <v>12728</v>
      </c>
    </row>
    <row r="40" spans="1:14" x14ac:dyDescent="0.25">
      <c r="A40" s="1"/>
      <c r="B40" s="1"/>
      <c r="C40" s="26"/>
      <c r="D40" s="1"/>
      <c r="E40" s="1"/>
      <c r="F40" s="1"/>
      <c r="G40" s="1"/>
      <c r="H40" s="1"/>
      <c r="I40" s="1"/>
      <c r="J40" s="1"/>
      <c r="K40" s="203">
        <f>IF(K39='R&amp;P Accounts'!B42,0,"cross ref error")</f>
        <v>0</v>
      </c>
      <c r="L40" s="1"/>
      <c r="M40" s="1"/>
    </row>
    <row r="41" spans="1:14" ht="30" customHeight="1" x14ac:dyDescent="0.25">
      <c r="A41" s="61" t="s">
        <v>123</v>
      </c>
      <c r="B41" s="1"/>
      <c r="C41" s="26"/>
      <c r="D41" s="1"/>
      <c r="E41" s="1"/>
      <c r="F41" s="1"/>
      <c r="G41" s="1"/>
      <c r="H41" s="1"/>
      <c r="I41" s="1"/>
      <c r="J41" s="1"/>
      <c r="K41" s="1"/>
      <c r="L41" s="1"/>
      <c r="M41" s="1"/>
    </row>
    <row r="42" spans="1:14" ht="17.25" customHeight="1" x14ac:dyDescent="0.25">
      <c r="A42" s="74" t="s">
        <v>43</v>
      </c>
      <c r="B42" s="1"/>
      <c r="C42" s="146"/>
      <c r="D42" s="144"/>
      <c r="E42" s="146"/>
      <c r="F42" s="144"/>
      <c r="G42" s="146"/>
      <c r="H42" s="144"/>
      <c r="I42" s="146"/>
      <c r="J42" s="144"/>
      <c r="K42" s="207">
        <f>SUM(C42:I42)</f>
        <v>0</v>
      </c>
      <c r="L42" s="144"/>
      <c r="M42" s="146"/>
    </row>
    <row r="43" spans="1:14" ht="16.5" customHeight="1" thickBot="1" x14ac:dyDescent="0.3">
      <c r="A43" s="74" t="s">
        <v>44</v>
      </c>
      <c r="B43" s="1"/>
      <c r="C43" s="146"/>
      <c r="D43" s="144"/>
      <c r="E43" s="146"/>
      <c r="F43" s="144"/>
      <c r="G43" s="146"/>
      <c r="H43" s="144"/>
      <c r="I43" s="146"/>
      <c r="J43" s="144"/>
      <c r="K43" s="207">
        <f>SUM(C43:I43)</f>
        <v>0</v>
      </c>
      <c r="L43" s="144"/>
      <c r="M43" s="146"/>
    </row>
    <row r="44" spans="1:14" ht="16.5" customHeight="1" thickBot="1" x14ac:dyDescent="0.3">
      <c r="A44" s="9" t="s">
        <v>124</v>
      </c>
      <c r="B44" s="1"/>
      <c r="C44" s="147">
        <f>C42+C43</f>
        <v>0</v>
      </c>
      <c r="D44" s="144"/>
      <c r="E44" s="143">
        <f>E42+E43</f>
        <v>0</v>
      </c>
      <c r="F44" s="144"/>
      <c r="G44" s="143">
        <f>G42+G43</f>
        <v>0</v>
      </c>
      <c r="H44" s="144"/>
      <c r="I44" s="143">
        <f>I42+I43</f>
        <v>0</v>
      </c>
      <c r="J44" s="144"/>
      <c r="K44" s="143">
        <f>K42+K43</f>
        <v>0</v>
      </c>
      <c r="L44" s="144"/>
      <c r="M44" s="143">
        <f>M42+M43</f>
        <v>0</v>
      </c>
    </row>
    <row r="45" spans="1:14" ht="17.25" customHeight="1" thickBot="1" x14ac:dyDescent="0.3">
      <c r="A45" s="1"/>
      <c r="B45" s="1"/>
      <c r="C45" s="118"/>
      <c r="D45" s="117"/>
      <c r="E45" s="117"/>
      <c r="F45" s="117"/>
      <c r="G45" s="117"/>
      <c r="H45" s="117"/>
      <c r="I45" s="117"/>
      <c r="J45" s="117"/>
      <c r="K45" s="203">
        <f>IF(K44='R&amp;P Accounts'!B47,0,"cross ref error")</f>
        <v>0</v>
      </c>
      <c r="L45" s="117"/>
      <c r="M45" s="117"/>
    </row>
    <row r="46" spans="1:14" ht="16.5" customHeight="1" thickBot="1" x14ac:dyDescent="0.3">
      <c r="A46" s="96" t="s">
        <v>46</v>
      </c>
      <c r="B46" s="1"/>
      <c r="C46" s="143">
        <f>+C44+C39</f>
        <v>23297</v>
      </c>
      <c r="D46" s="144"/>
      <c r="E46" s="143">
        <f>+E44+E39</f>
        <v>0</v>
      </c>
      <c r="F46" s="144"/>
      <c r="G46" s="143">
        <f>+G44+G39</f>
        <v>0</v>
      </c>
      <c r="H46" s="144"/>
      <c r="I46" s="143">
        <f>+I44+I39</f>
        <v>0</v>
      </c>
      <c r="J46" s="144"/>
      <c r="K46" s="143">
        <f>+K44+K39</f>
        <v>23297</v>
      </c>
      <c r="L46" s="144"/>
      <c r="M46" s="143">
        <f>+M44+M39</f>
        <v>12728</v>
      </c>
      <c r="N46" s="145"/>
    </row>
    <row r="47" spans="1:14" ht="17.25" customHeight="1" thickBot="1" x14ac:dyDescent="0.3">
      <c r="A47" s="1"/>
      <c r="B47" s="1"/>
      <c r="C47" s="118"/>
      <c r="D47" s="117"/>
      <c r="E47" s="117"/>
      <c r="F47" s="117"/>
      <c r="G47" s="117"/>
      <c r="H47" s="117"/>
      <c r="I47" s="117"/>
      <c r="J47" s="117"/>
      <c r="K47" s="203">
        <f>IF(K46='R&amp;P Accounts'!B49,0,"cross ref error")</f>
        <v>0</v>
      </c>
      <c r="L47" s="117"/>
      <c r="M47" s="117"/>
    </row>
    <row r="48" spans="1:14" ht="18.75" customHeight="1" thickBot="1" x14ac:dyDescent="0.3">
      <c r="A48" s="36" t="s">
        <v>47</v>
      </c>
      <c r="B48" s="1"/>
      <c r="C48" s="141">
        <f>+C24-C46</f>
        <v>-2142</v>
      </c>
      <c r="D48" s="142"/>
      <c r="E48" s="141">
        <f>+E24-E46</f>
        <v>0</v>
      </c>
      <c r="F48" s="142"/>
      <c r="G48" s="141">
        <f>+G24-G46</f>
        <v>0</v>
      </c>
      <c r="H48" s="142"/>
      <c r="I48" s="141">
        <f>+I24-I46</f>
        <v>0</v>
      </c>
      <c r="J48" s="142"/>
      <c r="K48" s="141">
        <f>+K24-K46</f>
        <v>-2142</v>
      </c>
      <c r="L48" s="142"/>
      <c r="M48" s="141">
        <f>+M24-M46</f>
        <v>16543</v>
      </c>
    </row>
    <row r="49" spans="1:13" ht="14.25" customHeight="1" thickBot="1" x14ac:dyDescent="0.3">
      <c r="A49" s="36"/>
      <c r="B49" s="1"/>
      <c r="C49" s="205"/>
      <c r="D49" s="142"/>
      <c r="E49" s="205"/>
      <c r="F49" s="142"/>
      <c r="G49" s="205"/>
      <c r="H49" s="142"/>
      <c r="I49" s="205"/>
      <c r="J49" s="142"/>
      <c r="K49" s="205"/>
      <c r="L49" s="142"/>
      <c r="M49" s="205"/>
    </row>
    <row r="50" spans="1:13" ht="18.75" customHeight="1" thickBot="1" x14ac:dyDescent="0.3">
      <c r="A50" s="85" t="s">
        <v>125</v>
      </c>
      <c r="B50" s="1"/>
      <c r="C50" s="141"/>
      <c r="D50" s="142"/>
      <c r="E50" s="206"/>
      <c r="F50" s="142"/>
      <c r="G50" s="206"/>
      <c r="H50" s="142"/>
      <c r="I50" s="206"/>
      <c r="J50" s="142"/>
      <c r="K50" s="206">
        <f>SUM(C50:I50)</f>
        <v>0</v>
      </c>
      <c r="L50" s="142"/>
      <c r="M50" s="206"/>
    </row>
    <row r="51" spans="1:13" ht="14.25" customHeight="1" thickBot="1" x14ac:dyDescent="0.3">
      <c r="A51" s="85"/>
      <c r="B51" s="1"/>
      <c r="C51" s="127"/>
      <c r="D51" s="142"/>
      <c r="E51" s="142"/>
      <c r="F51" s="142"/>
      <c r="G51" s="142"/>
      <c r="H51" s="142"/>
      <c r="I51" s="142"/>
      <c r="J51" s="142"/>
      <c r="K51" s="142"/>
      <c r="L51" s="142"/>
      <c r="M51" s="142"/>
    </row>
    <row r="52" spans="1:13" ht="18.75" customHeight="1" thickBot="1" x14ac:dyDescent="0.3">
      <c r="A52" s="9" t="s">
        <v>49</v>
      </c>
      <c r="B52" s="1"/>
      <c r="C52" s="141">
        <f>C48+C50</f>
        <v>-2142</v>
      </c>
      <c r="D52" s="142"/>
      <c r="E52" s="141">
        <f>E48+E50</f>
        <v>0</v>
      </c>
      <c r="F52" s="142"/>
      <c r="G52" s="141">
        <f>G48+G50</f>
        <v>0</v>
      </c>
      <c r="H52" s="142"/>
      <c r="I52" s="141">
        <f>I48+I50</f>
        <v>0</v>
      </c>
      <c r="J52" s="142"/>
      <c r="K52" s="141">
        <f>K48+K50</f>
        <v>-2142</v>
      </c>
      <c r="L52" s="142"/>
      <c r="M52" s="141">
        <f>M48+M50</f>
        <v>16543</v>
      </c>
    </row>
    <row r="53" spans="1:13" x14ac:dyDescent="0.25">
      <c r="A53" s="1"/>
      <c r="B53" s="1"/>
      <c r="C53" s="26"/>
      <c r="D53" s="1"/>
      <c r="E53" s="1"/>
      <c r="F53" s="1"/>
      <c r="G53" s="1"/>
      <c r="H53" s="1"/>
      <c r="I53" s="1"/>
      <c r="J53" s="1"/>
      <c r="K53" s="203">
        <f>IF(K52='R&amp;P Accounts'!B55,0,"cross ref error")</f>
        <v>0</v>
      </c>
      <c r="L53" s="1"/>
      <c r="M53" s="1"/>
    </row>
    <row r="55" spans="1:13" ht="15.6" x14ac:dyDescent="0.3">
      <c r="A55" s="166" t="s">
        <v>126</v>
      </c>
    </row>
    <row r="56" spans="1:13" ht="13.2" customHeight="1" x14ac:dyDescent="0.25">
      <c r="A56" s="341" t="s">
        <v>152</v>
      </c>
      <c r="B56" s="342"/>
      <c r="C56" s="342"/>
      <c r="D56" s="342"/>
      <c r="E56" s="342"/>
      <c r="F56" s="342"/>
      <c r="G56" s="342"/>
      <c r="H56" s="342"/>
      <c r="I56" s="342"/>
      <c r="J56" s="342"/>
      <c r="K56" s="342"/>
      <c r="L56" s="342"/>
      <c r="M56" s="343"/>
    </row>
    <row r="57" spans="1:13" ht="13.2" customHeight="1" x14ac:dyDescent="0.25">
      <c r="A57" s="344"/>
      <c r="B57" s="345"/>
      <c r="C57" s="345"/>
      <c r="D57" s="345"/>
      <c r="E57" s="345"/>
      <c r="F57" s="345"/>
      <c r="G57" s="345"/>
      <c r="H57" s="345"/>
      <c r="I57" s="345"/>
      <c r="J57" s="345"/>
      <c r="K57" s="345"/>
      <c r="L57" s="345"/>
      <c r="M57" s="346"/>
    </row>
    <row r="58" spans="1:13" ht="13.2" customHeight="1" x14ac:dyDescent="0.25">
      <c r="A58" s="344"/>
      <c r="B58" s="345"/>
      <c r="C58" s="345"/>
      <c r="D58" s="345"/>
      <c r="E58" s="345"/>
      <c r="F58" s="345"/>
      <c r="G58" s="345"/>
      <c r="H58" s="345"/>
      <c r="I58" s="345"/>
      <c r="J58" s="345"/>
      <c r="K58" s="345"/>
      <c r="L58" s="345"/>
      <c r="M58" s="346"/>
    </row>
    <row r="59" spans="1:13" ht="13.2" customHeight="1" x14ac:dyDescent="0.25">
      <c r="A59" s="344"/>
      <c r="B59" s="345"/>
      <c r="C59" s="345"/>
      <c r="D59" s="345"/>
      <c r="E59" s="345"/>
      <c r="F59" s="345"/>
      <c r="G59" s="345"/>
      <c r="H59" s="345"/>
      <c r="I59" s="345"/>
      <c r="J59" s="345"/>
      <c r="K59" s="345"/>
      <c r="L59" s="345"/>
      <c r="M59" s="346"/>
    </row>
    <row r="60" spans="1:13" ht="13.2" customHeight="1" x14ac:dyDescent="0.25">
      <c r="A60" s="344"/>
      <c r="B60" s="345"/>
      <c r="C60" s="345"/>
      <c r="D60" s="345"/>
      <c r="E60" s="345"/>
      <c r="F60" s="345"/>
      <c r="G60" s="345"/>
      <c r="H60" s="345"/>
      <c r="I60" s="345"/>
      <c r="J60" s="345"/>
      <c r="K60" s="345"/>
      <c r="L60" s="345"/>
      <c r="M60" s="346"/>
    </row>
    <row r="61" spans="1:13" ht="13.2" customHeight="1" x14ac:dyDescent="0.25">
      <c r="A61" s="344"/>
      <c r="B61" s="345"/>
      <c r="C61" s="345"/>
      <c r="D61" s="345"/>
      <c r="E61" s="345"/>
      <c r="F61" s="345"/>
      <c r="G61" s="345"/>
      <c r="H61" s="345"/>
      <c r="I61" s="345"/>
      <c r="J61" s="345"/>
      <c r="K61" s="345"/>
      <c r="L61" s="345"/>
      <c r="M61" s="346"/>
    </row>
    <row r="62" spans="1:13" ht="13.2" customHeight="1" x14ac:dyDescent="0.25">
      <c r="A62" s="344"/>
      <c r="B62" s="345"/>
      <c r="C62" s="345"/>
      <c r="D62" s="345"/>
      <c r="E62" s="345"/>
      <c r="F62" s="345"/>
      <c r="G62" s="345"/>
      <c r="H62" s="345"/>
      <c r="I62" s="345"/>
      <c r="J62" s="345"/>
      <c r="K62" s="345"/>
      <c r="L62" s="345"/>
      <c r="M62" s="346"/>
    </row>
    <row r="63" spans="1:13" ht="13.2" customHeight="1" x14ac:dyDescent="0.25">
      <c r="A63" s="344"/>
      <c r="B63" s="345"/>
      <c r="C63" s="345"/>
      <c r="D63" s="345"/>
      <c r="E63" s="345"/>
      <c r="F63" s="345"/>
      <c r="G63" s="345"/>
      <c r="H63" s="345"/>
      <c r="I63" s="345"/>
      <c r="J63" s="345"/>
      <c r="K63" s="345"/>
      <c r="L63" s="345"/>
      <c r="M63" s="346"/>
    </row>
    <row r="64" spans="1:13" ht="13.2" customHeight="1" x14ac:dyDescent="0.25">
      <c r="A64" s="347"/>
      <c r="B64" s="348"/>
      <c r="C64" s="348"/>
      <c r="D64" s="348"/>
      <c r="E64" s="348"/>
      <c r="F64" s="348"/>
      <c r="G64" s="348"/>
      <c r="H64" s="348"/>
      <c r="I64" s="348"/>
      <c r="J64" s="348"/>
      <c r="K64" s="348"/>
      <c r="L64" s="348"/>
      <c r="M64" s="349"/>
    </row>
  </sheetData>
  <mergeCells count="6">
    <mergeCell ref="A56:M64"/>
    <mergeCell ref="C1:K1"/>
    <mergeCell ref="A5:E5"/>
    <mergeCell ref="M1:N1"/>
    <mergeCell ref="A2:L2"/>
    <mergeCell ref="H3:K3"/>
  </mergeCells>
  <phoneticPr fontId="14" type="noConversion"/>
  <pageMargins left="0.75" right="0.75" top="1" bottom="1" header="0.5" footer="0.5"/>
  <pageSetup paperSize="9" scale="54" orientation="portrait" r:id="rId1"/>
  <headerFooter alignWithMargins="0">
    <oddHeader>&amp;LAPPENDIX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tabSelected="1" topLeftCell="A27" zoomScale="80" workbookViewId="0">
      <selection activeCell="M31" sqref="M31"/>
    </sheetView>
  </sheetViews>
  <sheetFormatPr defaultColWidth="9.21875" defaultRowHeight="13.2" x14ac:dyDescent="0.25"/>
  <cols>
    <col min="1" max="1" width="49" style="1" customWidth="1"/>
    <col min="2" max="2" width="1.6640625" style="1" customWidth="1"/>
    <col min="3" max="3" width="15.33203125" style="26" customWidth="1"/>
    <col min="4" max="4" width="1.6640625" style="1" customWidth="1"/>
    <col min="5" max="5" width="15.33203125" style="1" customWidth="1"/>
    <col min="6" max="6" width="1.6640625" style="1" customWidth="1"/>
    <col min="7" max="7" width="15.33203125" style="1" customWidth="1"/>
    <col min="8" max="8" width="1.44140625" style="1" customWidth="1"/>
    <col min="9" max="9" width="15.33203125" style="1" customWidth="1"/>
    <col min="10" max="10" width="1.6640625" style="1" customWidth="1"/>
    <col min="11" max="11" width="14.6640625" style="1" customWidth="1"/>
    <col min="12" max="12" width="1.6640625" style="1" customWidth="1"/>
    <col min="13" max="13" width="14.6640625" style="1" customWidth="1"/>
    <col min="14" max="16384" width="9.21875" style="1"/>
  </cols>
  <sheetData>
    <row r="1" spans="1:14" ht="27.75" customHeight="1" x14ac:dyDescent="0.4">
      <c r="C1" s="248" t="str">
        <f>'R&amp;P Accounts'!B2</f>
        <v>Glasgow Chinese Recreation Centre</v>
      </c>
      <c r="D1" s="248"/>
      <c r="E1" s="248"/>
      <c r="F1" s="248"/>
      <c r="G1" s="248"/>
      <c r="H1" s="248"/>
      <c r="I1" s="248"/>
      <c r="J1" s="248"/>
      <c r="K1" s="248"/>
      <c r="M1" s="326" t="str">
        <f>'R&amp;P Accounts'!L2</f>
        <v>SC048060</v>
      </c>
      <c r="N1" s="326"/>
    </row>
    <row r="2" spans="1:14" ht="10.5" customHeight="1" x14ac:dyDescent="0.25">
      <c r="A2" s="300"/>
      <c r="B2" s="300"/>
      <c r="C2" s="300"/>
      <c r="D2" s="300"/>
      <c r="E2" s="300"/>
      <c r="F2" s="300"/>
      <c r="G2" s="300"/>
      <c r="H2" s="300"/>
      <c r="I2" s="300"/>
      <c r="J2" s="300"/>
      <c r="K2" s="300"/>
      <c r="L2" s="300"/>
    </row>
    <row r="3" spans="1:14" s="42" customFormat="1" ht="26.25" customHeight="1" x14ac:dyDescent="0.25">
      <c r="A3" s="38" t="s">
        <v>127</v>
      </c>
      <c r="B3" s="38"/>
      <c r="C3" s="39"/>
      <c r="D3" s="38"/>
      <c r="E3" s="38"/>
      <c r="F3" s="38"/>
      <c r="G3" s="38"/>
      <c r="H3" s="327"/>
      <c r="I3" s="327"/>
      <c r="J3" s="327"/>
      <c r="K3" s="327"/>
      <c r="L3" s="69"/>
      <c r="M3" s="41"/>
    </row>
    <row r="4" spans="1:14" ht="15" customHeight="1" x14ac:dyDescent="0.25">
      <c r="A4" s="300"/>
      <c r="B4" s="300"/>
      <c r="C4" s="300"/>
      <c r="D4" s="300"/>
      <c r="E4" s="300"/>
      <c r="F4" s="300"/>
      <c r="G4" s="300"/>
      <c r="H4" s="300"/>
      <c r="I4" s="300"/>
      <c r="J4" s="300"/>
      <c r="K4" s="300"/>
      <c r="L4" s="300"/>
    </row>
    <row r="5" spans="1:14" ht="20.100000000000001" customHeight="1" x14ac:dyDescent="0.25">
      <c r="A5" s="340" t="s">
        <v>128</v>
      </c>
      <c r="B5" s="340"/>
      <c r="C5" s="340"/>
      <c r="D5" s="340"/>
      <c r="E5" s="340"/>
      <c r="F5" s="34"/>
      <c r="G5" s="34"/>
      <c r="H5" s="34"/>
      <c r="I5" s="34"/>
      <c r="J5" s="216"/>
      <c r="K5" s="72"/>
      <c r="L5" s="72"/>
    </row>
    <row r="6" spans="1:14" ht="54" customHeight="1" x14ac:dyDescent="0.25">
      <c r="A6" s="224"/>
      <c r="B6" s="224"/>
      <c r="C6" s="100" t="s">
        <v>129</v>
      </c>
      <c r="D6" s="100"/>
      <c r="E6" s="100" t="s">
        <v>130</v>
      </c>
      <c r="F6" s="101"/>
      <c r="G6" s="100" t="s">
        <v>131</v>
      </c>
      <c r="H6" s="101"/>
      <c r="I6" s="100" t="s">
        <v>132</v>
      </c>
      <c r="J6" s="91"/>
    </row>
    <row r="7" spans="1:14" ht="54" customHeight="1" x14ac:dyDescent="0.25">
      <c r="A7" s="224"/>
      <c r="B7" s="224"/>
      <c r="C7" s="97"/>
      <c r="D7" s="97"/>
      <c r="E7" s="97"/>
      <c r="F7" s="92"/>
      <c r="G7" s="97"/>
      <c r="H7" s="92"/>
      <c r="I7" s="97"/>
      <c r="J7" s="91"/>
      <c r="K7" s="98" t="s">
        <v>133</v>
      </c>
      <c r="L7" s="72"/>
      <c r="M7" s="99" t="s">
        <v>134</v>
      </c>
    </row>
    <row r="8" spans="1:14" ht="19.5" customHeight="1" x14ac:dyDescent="0.25">
      <c r="A8" s="93" t="s">
        <v>118</v>
      </c>
      <c r="B8" s="216"/>
      <c r="C8" s="216"/>
      <c r="D8" s="216"/>
      <c r="E8" s="216"/>
      <c r="F8" s="216"/>
      <c r="G8" s="216"/>
      <c r="H8" s="216"/>
      <c r="I8" s="216"/>
      <c r="J8" s="216"/>
      <c r="K8" s="216"/>
      <c r="L8" s="216"/>
    </row>
    <row r="9" spans="1:14" ht="17.25" customHeight="1" x14ac:dyDescent="0.25">
      <c r="A9" s="73" t="s">
        <v>16</v>
      </c>
      <c r="C9" s="207"/>
      <c r="D9" s="211"/>
      <c r="E9" s="207"/>
      <c r="F9" s="108"/>
      <c r="G9" s="207"/>
      <c r="H9" s="211"/>
      <c r="I9" s="207"/>
      <c r="J9" s="108"/>
      <c r="K9" s="207">
        <f>SUM(C9:I9)</f>
        <v>0</v>
      </c>
      <c r="L9" s="159"/>
      <c r="M9" s="207"/>
    </row>
    <row r="10" spans="1:14" ht="17.25" customHeight="1" x14ac:dyDescent="0.25">
      <c r="A10" s="73" t="s">
        <v>17</v>
      </c>
      <c r="B10" s="223"/>
      <c r="C10" s="104"/>
      <c r="D10" s="105"/>
      <c r="E10" s="104"/>
      <c r="F10" s="105"/>
      <c r="G10" s="104"/>
      <c r="H10" s="108"/>
      <c r="I10" s="104"/>
      <c r="J10" s="108"/>
      <c r="K10" s="207">
        <f t="shared" ref="K10:K16" si="0">SUM(C10:I10)</f>
        <v>0</v>
      </c>
      <c r="L10" s="105"/>
      <c r="M10" s="160"/>
    </row>
    <row r="11" spans="1:14" ht="18" customHeight="1" x14ac:dyDescent="0.25">
      <c r="A11" s="73" t="s">
        <v>18</v>
      </c>
      <c r="B11" s="224"/>
      <c r="C11" s="104"/>
      <c r="D11" s="105"/>
      <c r="E11" s="176"/>
      <c r="F11" s="105"/>
      <c r="G11" s="104"/>
      <c r="H11" s="108"/>
      <c r="I11" s="104"/>
      <c r="J11" s="108"/>
      <c r="K11" s="207">
        <f t="shared" si="0"/>
        <v>0</v>
      </c>
      <c r="L11" s="105"/>
      <c r="M11" s="160"/>
    </row>
    <row r="12" spans="1:14" ht="16.5" customHeight="1" x14ac:dyDescent="0.25">
      <c r="A12" s="73" t="s">
        <v>19</v>
      </c>
      <c r="B12" s="224"/>
      <c r="C12" s="104"/>
      <c r="D12" s="105"/>
      <c r="E12" s="104"/>
      <c r="F12" s="105"/>
      <c r="G12" s="104"/>
      <c r="H12" s="108"/>
      <c r="I12" s="104"/>
      <c r="J12" s="108"/>
      <c r="K12" s="207">
        <f t="shared" si="0"/>
        <v>0</v>
      </c>
      <c r="L12" s="105"/>
      <c r="M12" s="160"/>
    </row>
    <row r="13" spans="1:14" ht="18" customHeight="1" x14ac:dyDescent="0.25">
      <c r="A13" s="73" t="s">
        <v>20</v>
      </c>
      <c r="B13" s="224"/>
      <c r="C13" s="104"/>
      <c r="D13" s="105"/>
      <c r="E13" s="104"/>
      <c r="F13" s="105"/>
      <c r="G13" s="104"/>
      <c r="H13" s="108"/>
      <c r="I13" s="104"/>
      <c r="J13" s="108"/>
      <c r="K13" s="207">
        <f t="shared" si="0"/>
        <v>0</v>
      </c>
      <c r="L13" s="105"/>
      <c r="M13" s="160"/>
    </row>
    <row r="14" spans="1:14" ht="29.25" customHeight="1" x14ac:dyDescent="0.25">
      <c r="A14" s="73" t="s">
        <v>21</v>
      </c>
      <c r="B14" s="224"/>
      <c r="C14" s="104"/>
      <c r="D14" s="105"/>
      <c r="E14" s="104"/>
      <c r="F14" s="105"/>
      <c r="G14" s="104"/>
      <c r="H14" s="108"/>
      <c r="I14" s="104"/>
      <c r="J14" s="108"/>
      <c r="K14" s="207">
        <f t="shared" si="0"/>
        <v>0</v>
      </c>
      <c r="L14" s="105"/>
      <c r="M14" s="160"/>
    </row>
    <row r="15" spans="1:14" ht="17.25" customHeight="1" x14ac:dyDescent="0.25">
      <c r="A15" s="73" t="s">
        <v>22</v>
      </c>
      <c r="C15" s="109"/>
      <c r="D15" s="144"/>
      <c r="E15" s="109"/>
      <c r="F15" s="144"/>
      <c r="G15" s="109"/>
      <c r="H15" s="144"/>
      <c r="I15" s="109"/>
      <c r="J15" s="144"/>
      <c r="K15" s="207">
        <f t="shared" si="0"/>
        <v>0</v>
      </c>
      <c r="L15" s="162"/>
      <c r="M15" s="161"/>
    </row>
    <row r="16" spans="1:14" ht="17.25" customHeight="1" thickBot="1" x14ac:dyDescent="0.3">
      <c r="A16" s="73" t="s">
        <v>23</v>
      </c>
      <c r="C16" s="208"/>
      <c r="D16" s="144"/>
      <c r="E16" s="208"/>
      <c r="F16" s="144"/>
      <c r="G16" s="208"/>
      <c r="H16" s="144"/>
      <c r="I16" s="208"/>
      <c r="J16" s="144"/>
      <c r="K16" s="207">
        <f t="shared" si="0"/>
        <v>0</v>
      </c>
      <c r="L16" s="162"/>
      <c r="M16" s="163"/>
    </row>
    <row r="17" spans="1:13" ht="18" customHeight="1" thickBot="1" x14ac:dyDescent="0.35">
      <c r="A17" s="94" t="s">
        <v>119</v>
      </c>
      <c r="B17" s="85"/>
      <c r="C17" s="209">
        <f>SUM(C9:C16)</f>
        <v>0</v>
      </c>
      <c r="D17" s="210"/>
      <c r="E17" s="209">
        <f>SUM(E9:E16)</f>
        <v>0</v>
      </c>
      <c r="F17" s="210"/>
      <c r="G17" s="209">
        <f>SUM(G9:G16)</f>
        <v>0</v>
      </c>
      <c r="H17" s="210"/>
      <c r="I17" s="209">
        <f>SUM(I9:I16)</f>
        <v>0</v>
      </c>
      <c r="J17" s="210"/>
      <c r="K17" s="209">
        <f>SUM(K9:K16)</f>
        <v>0</v>
      </c>
      <c r="L17" s="210"/>
      <c r="M17" s="209">
        <f>SUM(M9:M16)</f>
        <v>0</v>
      </c>
    </row>
    <row r="18" spans="1:13" ht="15.75" customHeight="1" x14ac:dyDescent="0.25">
      <c r="A18" s="84"/>
      <c r="B18" s="84"/>
      <c r="C18" s="84"/>
      <c r="D18" s="84"/>
      <c r="E18" s="84"/>
      <c r="F18" s="84"/>
      <c r="G18" s="84"/>
      <c r="H18" s="84"/>
      <c r="I18" s="84"/>
      <c r="J18" s="84"/>
      <c r="K18" s="204">
        <f>IF(K17='R&amp;P Accounts'!D21,0,"cross ref error")</f>
        <v>0</v>
      </c>
      <c r="L18" s="84"/>
    </row>
    <row r="19" spans="1:13" ht="29.25" customHeight="1" x14ac:dyDescent="0.25">
      <c r="A19" s="61" t="s">
        <v>120</v>
      </c>
      <c r="C19" s="1"/>
    </row>
    <row r="20" spans="1:13" ht="16.5" customHeight="1" x14ac:dyDescent="0.25">
      <c r="A20" s="73" t="s">
        <v>26</v>
      </c>
      <c r="C20" s="109"/>
      <c r="D20" s="144"/>
      <c r="E20" s="109"/>
      <c r="F20" s="144"/>
      <c r="G20" s="109"/>
      <c r="H20" s="144"/>
      <c r="I20" s="109"/>
      <c r="J20" s="144"/>
      <c r="K20" s="207">
        <f>SUM(C20:I20)</f>
        <v>0</v>
      </c>
      <c r="L20" s="144"/>
      <c r="M20" s="109"/>
    </row>
    <row r="21" spans="1:13" ht="17.25" customHeight="1" thickBot="1" x14ac:dyDescent="0.3">
      <c r="A21" s="73" t="s">
        <v>27</v>
      </c>
      <c r="C21" s="148"/>
      <c r="D21" s="144"/>
      <c r="E21" s="148"/>
      <c r="F21" s="144"/>
      <c r="G21" s="148"/>
      <c r="H21" s="144"/>
      <c r="I21" s="148"/>
      <c r="J21" s="144"/>
      <c r="K21" s="207">
        <f>SUM(C21:I21)</f>
        <v>0</v>
      </c>
      <c r="L21" s="144"/>
      <c r="M21" s="148"/>
    </row>
    <row r="22" spans="1:13" ht="18" customHeight="1" thickBot="1" x14ac:dyDescent="0.35">
      <c r="A22" s="94" t="s">
        <v>119</v>
      </c>
      <c r="C22" s="149">
        <f>SUM(C20:C21)</f>
        <v>0</v>
      </c>
      <c r="D22" s="144"/>
      <c r="E22" s="150">
        <f>SUM(E20:E21)</f>
        <v>0</v>
      </c>
      <c r="F22" s="144"/>
      <c r="G22" s="150">
        <f>SUM(G20:G21)</f>
        <v>0</v>
      </c>
      <c r="H22" s="144"/>
      <c r="I22" s="150">
        <f>SUM(I20:I21)</f>
        <v>0</v>
      </c>
      <c r="J22" s="144"/>
      <c r="K22" s="150">
        <f>SUM(K20:K21)</f>
        <v>0</v>
      </c>
      <c r="L22" s="144"/>
      <c r="M22" s="150">
        <f>SUM(M20:M21)</f>
        <v>0</v>
      </c>
    </row>
    <row r="23" spans="1:13" ht="5.25" customHeight="1" thickBot="1" x14ac:dyDescent="0.35">
      <c r="A23" s="94"/>
      <c r="C23" s="144"/>
      <c r="D23" s="144"/>
      <c r="E23" s="144"/>
      <c r="F23" s="144"/>
      <c r="G23" s="144"/>
      <c r="H23" s="144"/>
      <c r="I23" s="144"/>
      <c r="J23" s="144"/>
      <c r="K23" s="144"/>
      <c r="L23" s="144"/>
      <c r="M23" s="144"/>
    </row>
    <row r="24" spans="1:13" ht="18" customHeight="1" thickBot="1" x14ac:dyDescent="0.35">
      <c r="A24" s="94" t="s">
        <v>121</v>
      </c>
      <c r="C24" s="150">
        <f>C17+C22</f>
        <v>0</v>
      </c>
      <c r="D24" s="144"/>
      <c r="E24" s="150">
        <f>E17+E22</f>
        <v>0</v>
      </c>
      <c r="F24" s="144"/>
      <c r="G24" s="150">
        <f>G17+G22</f>
        <v>0</v>
      </c>
      <c r="H24" s="144"/>
      <c r="I24" s="150">
        <f>I17+I22</f>
        <v>0</v>
      </c>
      <c r="J24" s="144"/>
      <c r="K24" s="150">
        <f>K17+K22</f>
        <v>0</v>
      </c>
      <c r="L24" s="144"/>
      <c r="M24" s="150">
        <f>M17+M22</f>
        <v>0</v>
      </c>
    </row>
    <row r="25" spans="1:13" ht="19.5" customHeight="1" x14ac:dyDescent="0.25">
      <c r="C25" s="1"/>
      <c r="K25" s="203">
        <f>IF(K24='R&amp;P Accounts'!D28,0,"cross ref error")</f>
        <v>0</v>
      </c>
    </row>
    <row r="26" spans="1:13" ht="19.5" customHeight="1" x14ac:dyDescent="0.25">
      <c r="C26" s="1"/>
    </row>
    <row r="27" spans="1:13" ht="19.5" customHeight="1" x14ac:dyDescent="0.25">
      <c r="A27" s="23" t="s">
        <v>122</v>
      </c>
      <c r="C27" s="1"/>
    </row>
    <row r="28" spans="1:13" ht="17.25" customHeight="1" x14ac:dyDescent="0.25">
      <c r="A28" s="74" t="s">
        <v>31</v>
      </c>
      <c r="C28" s="109"/>
      <c r="D28" s="144"/>
      <c r="E28" s="109"/>
      <c r="F28" s="144"/>
      <c r="G28" s="109"/>
      <c r="H28" s="144"/>
      <c r="I28" s="109"/>
      <c r="J28" s="144"/>
      <c r="K28" s="207">
        <f t="shared" ref="K28:K38" si="1">SUM(C28:I28)</f>
        <v>0</v>
      </c>
      <c r="L28" s="144"/>
      <c r="M28" s="109"/>
    </row>
    <row r="29" spans="1:13" ht="16.5" customHeight="1" x14ac:dyDescent="0.25">
      <c r="A29" s="74" t="s">
        <v>32</v>
      </c>
      <c r="C29" s="109"/>
      <c r="D29" s="144"/>
      <c r="E29" s="109"/>
      <c r="F29" s="144"/>
      <c r="G29" s="109"/>
      <c r="H29" s="144"/>
      <c r="I29" s="109"/>
      <c r="J29" s="144"/>
      <c r="K29" s="207">
        <f t="shared" si="1"/>
        <v>0</v>
      </c>
      <c r="L29" s="144"/>
      <c r="M29" s="109"/>
    </row>
    <row r="30" spans="1:13" ht="17.25" customHeight="1" x14ac:dyDescent="0.25">
      <c r="A30" s="74" t="s">
        <v>33</v>
      </c>
      <c r="C30" s="146"/>
      <c r="D30" s="144"/>
      <c r="E30" s="146"/>
      <c r="F30" s="144"/>
      <c r="G30" s="146"/>
      <c r="H30" s="144"/>
      <c r="I30" s="146"/>
      <c r="J30" s="144"/>
      <c r="K30" s="207">
        <f t="shared" si="1"/>
        <v>0</v>
      </c>
      <c r="L30" s="144"/>
      <c r="M30" s="146"/>
    </row>
    <row r="31" spans="1:13" ht="17.25" customHeight="1" x14ac:dyDescent="0.25">
      <c r="A31" s="74" t="s">
        <v>34</v>
      </c>
      <c r="C31" s="146"/>
      <c r="D31" s="144"/>
      <c r="E31" s="146"/>
      <c r="F31" s="144"/>
      <c r="G31" s="146"/>
      <c r="H31" s="144"/>
      <c r="I31" s="146"/>
      <c r="J31" s="144"/>
      <c r="K31" s="207">
        <f t="shared" si="1"/>
        <v>0</v>
      </c>
      <c r="L31" s="144"/>
      <c r="M31" s="146"/>
    </row>
    <row r="32" spans="1:13" ht="17.25" customHeight="1" x14ac:dyDescent="0.25">
      <c r="A32" s="74" t="s">
        <v>35</v>
      </c>
      <c r="C32" s="146"/>
      <c r="D32" s="144"/>
      <c r="E32" s="146"/>
      <c r="F32" s="144"/>
      <c r="G32" s="146"/>
      <c r="H32" s="144"/>
      <c r="I32" s="146"/>
      <c r="J32" s="144"/>
      <c r="K32" s="207">
        <f t="shared" si="1"/>
        <v>0</v>
      </c>
      <c r="L32" s="144"/>
      <c r="M32" s="146"/>
    </row>
    <row r="33" spans="1:13" ht="17.25" customHeight="1" x14ac:dyDescent="0.25">
      <c r="A33" s="74" t="s">
        <v>36</v>
      </c>
      <c r="C33" s="146"/>
      <c r="D33" s="144"/>
      <c r="E33" s="146"/>
      <c r="F33" s="144"/>
      <c r="G33" s="146"/>
      <c r="H33" s="144"/>
      <c r="I33" s="146"/>
      <c r="J33" s="144"/>
      <c r="K33" s="207">
        <f t="shared" si="1"/>
        <v>0</v>
      </c>
      <c r="L33" s="144"/>
      <c r="M33" s="146"/>
    </row>
    <row r="34" spans="1:13" ht="17.25" customHeight="1" x14ac:dyDescent="0.25">
      <c r="A34" s="75" t="s">
        <v>37</v>
      </c>
      <c r="C34" s="146"/>
      <c r="D34" s="144"/>
      <c r="E34" s="146"/>
      <c r="F34" s="144"/>
      <c r="G34" s="146"/>
      <c r="H34" s="144"/>
      <c r="I34" s="146"/>
      <c r="J34" s="144"/>
      <c r="K34" s="207">
        <f t="shared" si="1"/>
        <v>0</v>
      </c>
      <c r="L34" s="144"/>
      <c r="M34" s="146"/>
    </row>
    <row r="35" spans="1:13" ht="17.25" customHeight="1" x14ac:dyDescent="0.25">
      <c r="A35" s="75" t="s">
        <v>38</v>
      </c>
      <c r="C35" s="146"/>
      <c r="D35" s="144"/>
      <c r="E35" s="146"/>
      <c r="F35" s="144"/>
      <c r="G35" s="146"/>
      <c r="H35" s="144"/>
      <c r="I35" s="146"/>
      <c r="J35" s="144"/>
      <c r="K35" s="207">
        <f t="shared" si="1"/>
        <v>0</v>
      </c>
      <c r="L35" s="144"/>
      <c r="M35" s="146"/>
    </row>
    <row r="36" spans="1:13" ht="17.25" customHeight="1" x14ac:dyDescent="0.25">
      <c r="A36" s="75" t="s">
        <v>39</v>
      </c>
      <c r="C36" s="146"/>
      <c r="D36" s="144"/>
      <c r="E36" s="146"/>
      <c r="F36" s="144"/>
      <c r="G36" s="146"/>
      <c r="H36" s="144"/>
      <c r="I36" s="146"/>
      <c r="J36" s="144"/>
      <c r="K36" s="207">
        <f t="shared" si="1"/>
        <v>0</v>
      </c>
      <c r="L36" s="144"/>
      <c r="M36" s="146"/>
    </row>
    <row r="37" spans="1:13" ht="17.25" customHeight="1" x14ac:dyDescent="0.25">
      <c r="A37" s="74"/>
      <c r="C37" s="146"/>
      <c r="D37" s="144"/>
      <c r="E37" s="146"/>
      <c r="F37" s="144"/>
      <c r="G37" s="146"/>
      <c r="H37" s="144"/>
      <c r="I37" s="146"/>
      <c r="J37" s="144"/>
      <c r="K37" s="207">
        <f t="shared" si="1"/>
        <v>0</v>
      </c>
      <c r="L37" s="144"/>
      <c r="M37" s="146"/>
    </row>
    <row r="38" spans="1:13" ht="17.25" customHeight="1" thickBot="1" x14ac:dyDescent="0.3">
      <c r="A38" s="95"/>
      <c r="C38" s="146"/>
      <c r="D38" s="144"/>
      <c r="E38" s="146"/>
      <c r="F38" s="144"/>
      <c r="G38" s="146"/>
      <c r="H38" s="144"/>
      <c r="I38" s="146"/>
      <c r="J38" s="144"/>
      <c r="K38" s="207">
        <f t="shared" si="1"/>
        <v>0</v>
      </c>
      <c r="L38" s="144"/>
      <c r="M38" s="146"/>
    </row>
    <row r="39" spans="1:13" ht="17.25" customHeight="1" thickBot="1" x14ac:dyDescent="0.3">
      <c r="A39" s="9" t="s">
        <v>119</v>
      </c>
      <c r="C39" s="147">
        <f>SUM(C28:C38)</f>
        <v>0</v>
      </c>
      <c r="D39" s="144"/>
      <c r="E39" s="143">
        <f>SUM(E28:E38)</f>
        <v>0</v>
      </c>
      <c r="F39" s="144"/>
      <c r="G39" s="143">
        <f>SUM(G28:G38)</f>
        <v>0</v>
      </c>
      <c r="H39" s="144"/>
      <c r="I39" s="143">
        <f>SUM(I28:I38)</f>
        <v>0</v>
      </c>
      <c r="J39" s="144"/>
      <c r="K39" s="143">
        <f>SUM(K28:K38)</f>
        <v>0</v>
      </c>
      <c r="L39" s="144"/>
      <c r="M39" s="143">
        <f>SUM(M28:M38)</f>
        <v>0</v>
      </c>
    </row>
    <row r="40" spans="1:13" x14ac:dyDescent="0.25">
      <c r="K40" s="203">
        <f>IF(K39='R&amp;P Accounts'!D42,0,"cross ref error")</f>
        <v>0</v>
      </c>
    </row>
    <row r="41" spans="1:13" ht="27.6" x14ac:dyDescent="0.25">
      <c r="A41" s="61" t="s">
        <v>123</v>
      </c>
    </row>
    <row r="42" spans="1:13" ht="17.25" customHeight="1" x14ac:dyDescent="0.25">
      <c r="A42" s="74" t="s">
        <v>43</v>
      </c>
      <c r="C42" s="146"/>
      <c r="D42" s="144"/>
      <c r="E42" s="146"/>
      <c r="F42" s="144"/>
      <c r="G42" s="146"/>
      <c r="H42" s="144"/>
      <c r="I42" s="146"/>
      <c r="J42" s="144"/>
      <c r="K42" s="207">
        <f>SUM(C42:I42)</f>
        <v>0</v>
      </c>
      <c r="L42" s="144"/>
      <c r="M42" s="146"/>
    </row>
    <row r="43" spans="1:13" ht="17.25" customHeight="1" thickBot="1" x14ac:dyDescent="0.3">
      <c r="A43" s="74" t="s">
        <v>44</v>
      </c>
      <c r="C43" s="146"/>
      <c r="D43" s="144"/>
      <c r="E43" s="146"/>
      <c r="F43" s="144"/>
      <c r="G43" s="146"/>
      <c r="H43" s="144"/>
      <c r="I43" s="146"/>
      <c r="J43" s="144"/>
      <c r="K43" s="207">
        <f>SUM(C43:I43)</f>
        <v>0</v>
      </c>
      <c r="L43" s="144"/>
      <c r="M43" s="146"/>
    </row>
    <row r="44" spans="1:13" ht="17.25" customHeight="1" thickBot="1" x14ac:dyDescent="0.3">
      <c r="A44" s="9" t="s">
        <v>124</v>
      </c>
      <c r="C44" s="147">
        <f>C42+C43</f>
        <v>0</v>
      </c>
      <c r="D44" s="144"/>
      <c r="E44" s="143">
        <f>E42+E43</f>
        <v>0</v>
      </c>
      <c r="F44" s="144"/>
      <c r="G44" s="143">
        <f>G42+G43</f>
        <v>0</v>
      </c>
      <c r="H44" s="144"/>
      <c r="I44" s="143">
        <f>I42+I43</f>
        <v>0</v>
      </c>
      <c r="J44" s="144"/>
      <c r="K44" s="143">
        <f>K42+K43</f>
        <v>0</v>
      </c>
      <c r="L44" s="144"/>
      <c r="M44" s="143">
        <f>M42+M43</f>
        <v>0</v>
      </c>
    </row>
    <row r="45" spans="1:13" ht="13.8" thickBot="1" x14ac:dyDescent="0.3">
      <c r="K45" s="203">
        <f>IF(K44='R&amp;P Accounts'!D47,0,"cross ref error")</f>
        <v>0</v>
      </c>
    </row>
    <row r="46" spans="1:13" ht="17.25" customHeight="1" thickBot="1" x14ac:dyDescent="0.3">
      <c r="A46" s="96" t="s">
        <v>46</v>
      </c>
      <c r="C46" s="143">
        <f>+C44+C39</f>
        <v>0</v>
      </c>
      <c r="D46" s="144"/>
      <c r="E46" s="143">
        <f>+E44+E39</f>
        <v>0</v>
      </c>
      <c r="F46" s="144"/>
      <c r="G46" s="143">
        <f>+G44+G39</f>
        <v>0</v>
      </c>
      <c r="H46" s="144"/>
      <c r="I46" s="143">
        <f>+I44+I39</f>
        <v>0</v>
      </c>
      <c r="J46" s="144"/>
      <c r="K46" s="143">
        <f>+K44+K39</f>
        <v>0</v>
      </c>
      <c r="L46" s="144"/>
      <c r="M46" s="143">
        <f>+M44+M39</f>
        <v>0</v>
      </c>
    </row>
    <row r="47" spans="1:13" ht="13.8" thickBot="1" x14ac:dyDescent="0.3">
      <c r="K47" s="203">
        <f>IF(K46='R&amp;P Accounts'!D49,0,"cross ref error")</f>
        <v>0</v>
      </c>
    </row>
    <row r="48" spans="1:13" ht="17.25" customHeight="1" thickBot="1" x14ac:dyDescent="0.3">
      <c r="A48" s="36" t="s">
        <v>47</v>
      </c>
      <c r="C48" s="141">
        <f>+C24-C46</f>
        <v>0</v>
      </c>
      <c r="D48" s="142"/>
      <c r="E48" s="141">
        <f>+E24-E46</f>
        <v>0</v>
      </c>
      <c r="F48" s="142"/>
      <c r="G48" s="141">
        <f>+G24-G46</f>
        <v>0</v>
      </c>
      <c r="H48" s="142"/>
      <c r="I48" s="141">
        <f>+I24-I46</f>
        <v>0</v>
      </c>
      <c r="J48" s="142"/>
      <c r="K48" s="141">
        <f>+K24-K46</f>
        <v>0</v>
      </c>
      <c r="L48" s="142"/>
      <c r="M48" s="141">
        <f>+M24-M46</f>
        <v>0</v>
      </c>
    </row>
    <row r="49" spans="1:13" ht="14.25" customHeight="1" thickBot="1" x14ac:dyDescent="0.3">
      <c r="A49" s="36"/>
      <c r="C49" s="205"/>
      <c r="D49" s="142"/>
      <c r="E49" s="205"/>
      <c r="F49" s="142"/>
      <c r="G49" s="205"/>
      <c r="H49" s="142"/>
      <c r="I49" s="205"/>
      <c r="J49" s="142"/>
      <c r="K49" s="205"/>
      <c r="L49" s="142"/>
      <c r="M49" s="205"/>
    </row>
    <row r="50" spans="1:13" s="117" customFormat="1" ht="17.25" customHeight="1" thickBot="1" x14ac:dyDescent="0.3">
      <c r="A50" s="85" t="s">
        <v>125</v>
      </c>
      <c r="C50" s="141"/>
      <c r="D50" s="142"/>
      <c r="E50" s="206"/>
      <c r="F50" s="142"/>
      <c r="G50" s="206"/>
      <c r="H50" s="142"/>
      <c r="I50" s="206"/>
      <c r="J50" s="142"/>
      <c r="K50" s="206">
        <f>SUM(C50:I50)</f>
        <v>0</v>
      </c>
      <c r="L50" s="142"/>
      <c r="M50" s="206"/>
    </row>
    <row r="51" spans="1:13" ht="14.25" customHeight="1" thickBot="1" x14ac:dyDescent="0.3">
      <c r="A51" s="8"/>
      <c r="C51" s="164"/>
      <c r="D51" s="165"/>
      <c r="E51" s="165"/>
      <c r="F51" s="165"/>
      <c r="G51" s="165"/>
      <c r="H51" s="165"/>
      <c r="I51" s="165"/>
      <c r="J51" s="165"/>
      <c r="K51" s="165"/>
      <c r="L51" s="165"/>
      <c r="M51" s="165"/>
    </row>
    <row r="52" spans="1:13" ht="17.25" customHeight="1" thickBot="1" x14ac:dyDescent="0.3">
      <c r="A52" s="9" t="s">
        <v>49</v>
      </c>
      <c r="C52" s="141">
        <f>C48+C50</f>
        <v>0</v>
      </c>
      <c r="D52" s="142"/>
      <c r="E52" s="141">
        <f>E48+E50</f>
        <v>0</v>
      </c>
      <c r="F52" s="142"/>
      <c r="G52" s="141">
        <f>G48+G50</f>
        <v>0</v>
      </c>
      <c r="H52" s="142"/>
      <c r="I52" s="141">
        <f>I48+I50</f>
        <v>0</v>
      </c>
      <c r="J52" s="142"/>
      <c r="K52" s="141">
        <f>K48+K50</f>
        <v>0</v>
      </c>
      <c r="L52" s="142"/>
      <c r="M52" s="141">
        <f>M48+M50</f>
        <v>0</v>
      </c>
    </row>
    <row r="53" spans="1:13" x14ac:dyDescent="0.25">
      <c r="K53" s="203">
        <f>IF(K52='R&amp;P Accounts'!D55,0,"cross ref error")</f>
        <v>0</v>
      </c>
    </row>
    <row r="55" spans="1:13" ht="15.6" x14ac:dyDescent="0.3">
      <c r="A55" s="166" t="s">
        <v>126</v>
      </c>
    </row>
    <row r="56" spans="1:13" ht="13.2" customHeight="1" x14ac:dyDescent="0.25">
      <c r="A56" s="351"/>
      <c r="B56" s="352"/>
      <c r="C56" s="352"/>
      <c r="D56" s="352"/>
      <c r="E56" s="352"/>
      <c r="F56" s="352"/>
      <c r="G56" s="352"/>
      <c r="H56" s="352"/>
      <c r="I56" s="352"/>
      <c r="J56" s="352"/>
      <c r="K56" s="352"/>
      <c r="L56" s="352"/>
      <c r="M56" s="353"/>
    </row>
    <row r="57" spans="1:13" ht="13.2" customHeight="1" x14ac:dyDescent="0.25">
      <c r="A57" s="354"/>
      <c r="B57" s="355"/>
      <c r="C57" s="355"/>
      <c r="D57" s="355"/>
      <c r="E57" s="355"/>
      <c r="F57" s="355"/>
      <c r="G57" s="355"/>
      <c r="H57" s="355"/>
      <c r="I57" s="355"/>
      <c r="J57" s="355"/>
      <c r="K57" s="355"/>
      <c r="L57" s="355"/>
      <c r="M57" s="356"/>
    </row>
    <row r="58" spans="1:13" ht="13.2" customHeight="1" x14ac:dyDescent="0.25">
      <c r="A58" s="354"/>
      <c r="B58" s="355"/>
      <c r="C58" s="355"/>
      <c r="D58" s="355"/>
      <c r="E58" s="355"/>
      <c r="F58" s="355"/>
      <c r="G58" s="355"/>
      <c r="H58" s="355"/>
      <c r="I58" s="355"/>
      <c r="J58" s="355"/>
      <c r="K58" s="355"/>
      <c r="L58" s="355"/>
      <c r="M58" s="356"/>
    </row>
    <row r="59" spans="1:13" ht="13.2" customHeight="1" x14ac:dyDescent="0.25">
      <c r="A59" s="354"/>
      <c r="B59" s="355"/>
      <c r="C59" s="355"/>
      <c r="D59" s="355"/>
      <c r="E59" s="355"/>
      <c r="F59" s="355"/>
      <c r="G59" s="355"/>
      <c r="H59" s="355"/>
      <c r="I59" s="355"/>
      <c r="J59" s="355"/>
      <c r="K59" s="355"/>
      <c r="L59" s="355"/>
      <c r="M59" s="356"/>
    </row>
    <row r="60" spans="1:13" ht="13.2" customHeight="1" x14ac:dyDescent="0.25">
      <c r="A60" s="354"/>
      <c r="B60" s="355"/>
      <c r="C60" s="355"/>
      <c r="D60" s="355"/>
      <c r="E60" s="355"/>
      <c r="F60" s="355"/>
      <c r="G60" s="355"/>
      <c r="H60" s="355"/>
      <c r="I60" s="355"/>
      <c r="J60" s="355"/>
      <c r="K60" s="355"/>
      <c r="L60" s="355"/>
      <c r="M60" s="356"/>
    </row>
    <row r="61" spans="1:13" ht="13.2" customHeight="1" x14ac:dyDescent="0.25">
      <c r="A61" s="354"/>
      <c r="B61" s="355"/>
      <c r="C61" s="355"/>
      <c r="D61" s="355"/>
      <c r="E61" s="355"/>
      <c r="F61" s="355"/>
      <c r="G61" s="355"/>
      <c r="H61" s="355"/>
      <c r="I61" s="355"/>
      <c r="J61" s="355"/>
      <c r="K61" s="355"/>
      <c r="L61" s="355"/>
      <c r="M61" s="356"/>
    </row>
    <row r="62" spans="1:13" ht="13.2" customHeight="1" x14ac:dyDescent="0.25">
      <c r="A62" s="354"/>
      <c r="B62" s="355"/>
      <c r="C62" s="355"/>
      <c r="D62" s="355"/>
      <c r="E62" s="355"/>
      <c r="F62" s="355"/>
      <c r="G62" s="355"/>
      <c r="H62" s="355"/>
      <c r="I62" s="355"/>
      <c r="J62" s="355"/>
      <c r="K62" s="355"/>
      <c r="L62" s="355"/>
      <c r="M62" s="356"/>
    </row>
    <row r="63" spans="1:13" ht="13.2" customHeight="1" x14ac:dyDescent="0.25">
      <c r="A63" s="354"/>
      <c r="B63" s="355"/>
      <c r="C63" s="355"/>
      <c r="D63" s="355"/>
      <c r="E63" s="355"/>
      <c r="F63" s="355"/>
      <c r="G63" s="355"/>
      <c r="H63" s="355"/>
      <c r="I63" s="355"/>
      <c r="J63" s="355"/>
      <c r="K63" s="355"/>
      <c r="L63" s="355"/>
      <c r="M63" s="356"/>
    </row>
    <row r="64" spans="1:13" ht="13.2" customHeight="1" x14ac:dyDescent="0.25">
      <c r="A64" s="357"/>
      <c r="B64" s="358"/>
      <c r="C64" s="358"/>
      <c r="D64" s="358"/>
      <c r="E64" s="358"/>
      <c r="F64" s="358"/>
      <c r="G64" s="358"/>
      <c r="H64" s="358"/>
      <c r="I64" s="358"/>
      <c r="J64" s="358"/>
      <c r="K64" s="358"/>
      <c r="L64" s="358"/>
      <c r="M64" s="359"/>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5" orientation="portrait" r:id="rId1"/>
  <headerFooter alignWithMargins="0">
    <oddHeader>&amp;LAPPENDIX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10024547-E2F1-4A2F-8031-F53F906375DE}"/>
</file>

<file path=customXml/itemProps2.xml><?xml version="1.0" encoding="utf-8"?>
<ds:datastoreItem xmlns:ds="http://schemas.openxmlformats.org/officeDocument/2006/customXml" ds:itemID="{BBDF0A08-6225-4E09-8163-3893F8389F58}"/>
</file>

<file path=customXml/itemProps3.xml><?xml version="1.0" encoding="utf-8"?>
<ds:datastoreItem xmlns:ds="http://schemas.openxmlformats.org/officeDocument/2006/customXml" ds:itemID="{381B42C3-CC45-4A66-9685-DA850C5036F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R&amp;P Accounts</vt:lpstr>
      <vt:lpstr>Statement of balances</vt:lpstr>
      <vt:lpstr>Notes</vt:lpstr>
      <vt:lpstr>Additional notes (1)  </vt:lpstr>
      <vt:lpstr>Additional notes (2)</vt:lpstr>
      <vt:lpstr>Additional notes (3)</vt:lpstr>
      <vt:lpstr>'Additional notes (1)  '!Print_Area</vt:lpstr>
      <vt:lpstr>Notes!Print_Area</vt:lpstr>
      <vt:lpstr>'R&amp;P Accounts'!Print_Area</vt:lpstr>
      <vt:lpstr>'Statement of balances'!Print_Area</vt:lpstr>
      <vt:lpstr>'R&amp;P Accounts'!Print_Titles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Simpson</dc:creator>
  <cp:keywords/>
  <dc:description/>
  <cp:lastModifiedBy>Phil.Stephenson</cp:lastModifiedBy>
  <cp:revision/>
  <dcterms:created xsi:type="dcterms:W3CDTF">2007-04-10T16:51:52Z</dcterms:created>
  <dcterms:modified xsi:type="dcterms:W3CDTF">2026-07-30T12:02:30Z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ies>
</file>