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-2026\"/>
    </mc:Choice>
  </mc:AlternateContent>
  <bookViews>
    <workbookView xWindow="0" yWindow="0" windowWidth="20490" windowHeight="9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K5" i="1"/>
  <c r="K4" i="1"/>
  <c r="K3" i="1"/>
  <c r="K6" i="1" s="1"/>
  <c r="J4" i="1" l="1"/>
  <c r="E54" i="1"/>
  <c r="J5" i="1" s="1"/>
  <c r="J3" i="1"/>
  <c r="J6" i="1" l="1"/>
  <c r="E44" i="1"/>
  <c r="C46" i="1" s="1"/>
  <c r="E46" i="1" s="1"/>
  <c r="C48" i="1" s="1"/>
  <c r="E48" i="1" s="1"/>
  <c r="C50" i="1" s="1"/>
  <c r="E50" i="1" s="1"/>
  <c r="C52" i="1" s="1"/>
  <c r="E52" i="1" s="1"/>
  <c r="E43" i="1"/>
  <c r="C45" i="1" s="1"/>
  <c r="E45" i="1" s="1"/>
  <c r="C47" i="1" s="1"/>
  <c r="E47" i="1" s="1"/>
  <c r="C49" i="1" s="1"/>
  <c r="E49" i="1" s="1"/>
  <c r="C51" i="1" s="1"/>
  <c r="E51" i="1" s="1"/>
  <c r="D6" i="1"/>
  <c r="E6" i="1"/>
  <c r="F6" i="1"/>
  <c r="C6" i="1"/>
  <c r="C53" i="1" l="1"/>
  <c r="E53" i="1" s="1"/>
  <c r="I5" i="1" s="1"/>
  <c r="H5" i="1"/>
  <c r="G5" i="1"/>
  <c r="C15" i="1"/>
  <c r="C14" i="1"/>
  <c r="D14" i="1" s="1"/>
  <c r="D15" i="1" s="1"/>
  <c r="D16" i="1" s="1"/>
  <c r="D17" i="1" s="1"/>
  <c r="D28" i="1"/>
  <c r="D29" i="1" s="1"/>
  <c r="D30" i="1" s="1"/>
  <c r="D31" i="1" s="1"/>
  <c r="D32" i="1" l="1"/>
  <c r="G4" i="1"/>
  <c r="D18" i="1"/>
  <c r="G3" i="1"/>
  <c r="G6" i="1" l="1"/>
  <c r="D33" i="1"/>
  <c r="I4" i="1" s="1"/>
  <c r="H4" i="1"/>
  <c r="D19" i="1"/>
  <c r="I3" i="1" s="1"/>
  <c r="H3" i="1"/>
  <c r="I6" i="1" l="1"/>
  <c r="H6" i="1"/>
</calcChain>
</file>

<file path=xl/sharedStrings.xml><?xml version="1.0" encoding="utf-8"?>
<sst xmlns="http://schemas.openxmlformats.org/spreadsheetml/2006/main" count="69" uniqueCount="25">
  <si>
    <t>Office Equipment</t>
  </si>
  <si>
    <t>2017/18</t>
  </si>
  <si>
    <t>To be depreciated by 6% per year</t>
  </si>
  <si>
    <t>2018/19</t>
  </si>
  <si>
    <t>2019/20</t>
  </si>
  <si>
    <t>2020/21</t>
  </si>
  <si>
    <t>2021/22</t>
  </si>
  <si>
    <t>Toys &amp; Equipment</t>
  </si>
  <si>
    <t>IT Equipment</t>
  </si>
  <si>
    <t>Depreciate by £306 pr year</t>
  </si>
  <si>
    <t>Depreciate by £911.79 pr year</t>
  </si>
  <si>
    <t>DEPRECIATION</t>
  </si>
  <si>
    <t>IT/Computers</t>
  </si>
  <si>
    <t>New purchases</t>
  </si>
  <si>
    <t>Dep</t>
  </si>
  <si>
    <t>Value</t>
  </si>
  <si>
    <t>New items to be depreciated over 7 years</t>
  </si>
  <si>
    <t>2022/23</t>
  </si>
  <si>
    <t>2023/24</t>
  </si>
  <si>
    <t>2024/25</t>
  </si>
  <si>
    <t>2025/26</t>
  </si>
  <si>
    <t>Depreciation over 7 year period complete</t>
  </si>
  <si>
    <t>Depreciation over 7 year period completed</t>
  </si>
  <si>
    <t>Dissolution of WASP will result in any items held being donated to charity as agreed by the Committee and approved by OSCR</t>
  </si>
  <si>
    <t>Any items held are no longer considered assets following depreciation over 7 year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</si>
</sst>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2" fontId="0" fillId="0" borderId="3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2" fontId="0" fillId="0" borderId="9" xfId="0" applyNumberFormat="1" applyBorder="1"/>
    <xf numFmtId="0" fontId="0" fillId="0" borderId="8" xfId="0" applyBorder="1"/>
    <xf numFmtId="2" fontId="0" fillId="0" borderId="1" xfId="0" applyNumberFormat="1" applyBorder="1"/>
    <xf numFmtId="0" fontId="0" fillId="0" borderId="9" xfId="0" applyBorder="1"/>
    <xf numFmtId="0" fontId="0" fillId="0" borderId="10" xfId="0" applyBorder="1"/>
    <xf numFmtId="0" fontId="0" fillId="0" borderId="3" xfId="0" applyFill="1" applyBorder="1"/>
    <xf numFmtId="2" fontId="0" fillId="0" borderId="3" xfId="0" applyNumberFormat="1" applyFill="1" applyBorder="1"/>
    <xf numFmtId="0" fontId="0" fillId="0" borderId="11" xfId="0" applyBorder="1"/>
    <xf numFmtId="0" fontId="0" fillId="0" borderId="0" xfId="0" applyBorder="1"/>
    <xf numFmtId="0" fontId="0" fillId="0" borderId="0" xfId="0" applyFill="1" applyBorder="1"/>
    <xf numFmtId="0" fontId="0" fillId="0" borderId="10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9" xfId="0" applyFill="1" applyBorder="1"/>
    <xf numFmtId="2" fontId="0" fillId="0" borderId="10" xfId="0" applyNumberFormat="1" applyBorder="1"/>
    <xf numFmtId="0" fontId="3" fillId="0" borderId="0" xfId="0" applyFont="1"/>
    <xf numFmtId="0" fontId="3" fillId="0" borderId="10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5"/>
  <sheetViews>
    <sheetView tabSelected="1" workbookViewId="0">
      <selection activeCell="F55" sqref="F55"/>
    </sheetView>
  </sheetViews>
  <sheetFormatPr defaultRowHeight="14.5" x14ac:dyDescent="0.35"/>
  <cols>
    <col min="2" max="2" width="17.26953125" customWidth="1"/>
  </cols>
  <sheetData>
    <row r="1" spans="1:12" ht="15.5" x14ac:dyDescent="0.35">
      <c r="A1" s="3" t="s">
        <v>11</v>
      </c>
      <c r="B1" s="3"/>
      <c r="C1" s="3"/>
    </row>
    <row r="2" spans="1:12" x14ac:dyDescent="0.35">
      <c r="C2" s="24" t="s">
        <v>1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17</v>
      </c>
      <c r="I2" s="25" t="s">
        <v>18</v>
      </c>
      <c r="J2" s="25" t="s">
        <v>19</v>
      </c>
      <c r="K2" s="25" t="s">
        <v>20</v>
      </c>
    </row>
    <row r="3" spans="1:12" x14ac:dyDescent="0.35">
      <c r="B3" t="s">
        <v>7</v>
      </c>
      <c r="C3" s="15">
        <v>150</v>
      </c>
      <c r="D3" s="12">
        <v>919.3</v>
      </c>
      <c r="E3" s="12">
        <v>3837.57</v>
      </c>
      <c r="F3" s="12">
        <v>3607.32</v>
      </c>
      <c r="G3" s="13">
        <f>D17</f>
        <v>3250.6257825992002</v>
      </c>
      <c r="H3" s="15">
        <f>D18</f>
        <v>3055.588235643248</v>
      </c>
      <c r="I3" s="15">
        <f>D19</f>
        <v>2872.2529415046533</v>
      </c>
      <c r="J3" s="15">
        <f>D20</f>
        <v>2699.92</v>
      </c>
      <c r="K3" s="15">
        <f>E20</f>
        <v>0</v>
      </c>
      <c r="L3" s="30" t="s">
        <v>22</v>
      </c>
    </row>
    <row r="4" spans="1:12" x14ac:dyDescent="0.35">
      <c r="B4" t="s">
        <v>0</v>
      </c>
      <c r="C4" s="12">
        <v>946.93</v>
      </c>
      <c r="D4" s="12">
        <v>892.95</v>
      </c>
      <c r="E4" s="12">
        <v>839.37</v>
      </c>
      <c r="F4" s="15">
        <v>789</v>
      </c>
      <c r="G4" s="13">
        <f>D31</f>
        <v>741.65685957279993</v>
      </c>
      <c r="H4" s="15">
        <f>D32</f>
        <v>697.15744799843196</v>
      </c>
      <c r="I4" s="15">
        <f>D33</f>
        <v>655.328001118526</v>
      </c>
      <c r="J4" s="15">
        <f>D34</f>
        <v>616.01</v>
      </c>
      <c r="K4" s="15">
        <f>E34</f>
        <v>0</v>
      </c>
      <c r="L4" s="30" t="s">
        <v>22</v>
      </c>
    </row>
    <row r="5" spans="1:12" x14ac:dyDescent="0.35">
      <c r="B5" t="s">
        <v>12</v>
      </c>
      <c r="C5" s="12">
        <v>1519.79</v>
      </c>
      <c r="D5" s="12">
        <v>7536.3</v>
      </c>
      <c r="E5" s="12">
        <v>7673.49</v>
      </c>
      <c r="F5" s="12">
        <v>6290.89</v>
      </c>
      <c r="G5" s="13">
        <f>E49+E50</f>
        <v>3942.95</v>
      </c>
      <c r="H5" s="12">
        <f>E52</f>
        <v>2735.37</v>
      </c>
      <c r="I5" s="12">
        <f>E53</f>
        <v>1823.58</v>
      </c>
      <c r="J5" s="15">
        <f>E54</f>
        <v>1714.1699999999998</v>
      </c>
      <c r="K5" s="15">
        <f>F54</f>
        <v>0</v>
      </c>
      <c r="L5" s="30" t="s">
        <v>22</v>
      </c>
    </row>
    <row r="6" spans="1:12" x14ac:dyDescent="0.35">
      <c r="C6" s="15">
        <f>SUM(C3:C5)</f>
        <v>2616.7199999999998</v>
      </c>
      <c r="D6" s="15">
        <f t="shared" ref="D6:G6" si="0">SUM(D3:D5)</f>
        <v>9348.5499999999993</v>
      </c>
      <c r="E6" s="15">
        <f t="shared" si="0"/>
        <v>12350.43</v>
      </c>
      <c r="F6" s="15">
        <f t="shared" si="0"/>
        <v>10687.21</v>
      </c>
      <c r="G6" s="13">
        <f t="shared" si="0"/>
        <v>7935.2326421719999</v>
      </c>
      <c r="H6" s="15">
        <f>SUM(H3:H5)</f>
        <v>6488.1156836416794</v>
      </c>
      <c r="I6" s="15">
        <f>SUM(I3:I5)</f>
        <v>5351.1609426231789</v>
      </c>
      <c r="J6" s="15">
        <f>SUM(J3:J5)</f>
        <v>5030.1000000000004</v>
      </c>
      <c r="K6" s="15">
        <f t="shared" ref="K6" si="1">SUM(K3:K5)</f>
        <v>0</v>
      </c>
      <c r="L6" s="30" t="s">
        <v>22</v>
      </c>
    </row>
    <row r="11" spans="1:12" x14ac:dyDescent="0.35">
      <c r="A11" s="2" t="s">
        <v>7</v>
      </c>
      <c r="B11" s="2"/>
      <c r="C11" t="s">
        <v>2</v>
      </c>
    </row>
    <row r="12" spans="1:12" x14ac:dyDescent="0.35">
      <c r="B12" s="4" t="s">
        <v>13</v>
      </c>
      <c r="C12" s="4" t="s">
        <v>14</v>
      </c>
      <c r="D12" s="4" t="s">
        <v>15</v>
      </c>
    </row>
    <row r="13" spans="1:12" x14ac:dyDescent="0.35">
      <c r="A13" t="s">
        <v>1</v>
      </c>
      <c r="D13" s="1">
        <v>150</v>
      </c>
    </row>
    <row r="14" spans="1:12" x14ac:dyDescent="0.35">
      <c r="A14" t="s">
        <v>3</v>
      </c>
      <c r="B14">
        <v>628.29</v>
      </c>
      <c r="C14" s="1">
        <f>B14-(B14*0.06/2)</f>
        <v>609.44129999999996</v>
      </c>
      <c r="D14" s="1">
        <f>D13-(D13*0.06)+C14</f>
        <v>750.44129999999996</v>
      </c>
    </row>
    <row r="15" spans="1:12" x14ac:dyDescent="0.35">
      <c r="A15" t="s">
        <v>4</v>
      </c>
      <c r="B15">
        <v>3065.39</v>
      </c>
      <c r="C15" s="1">
        <f>B15-(B15*0.06/2)</f>
        <v>2973.4283</v>
      </c>
      <c r="D15" s="1">
        <f>D14-(D14*0.06)+C15</f>
        <v>3678.8431220000002</v>
      </c>
    </row>
    <row r="16" spans="1:12" x14ac:dyDescent="0.35">
      <c r="A16" t="s">
        <v>5</v>
      </c>
      <c r="D16" s="1">
        <f>D15-(D15*0.06)</f>
        <v>3458.1125346800004</v>
      </c>
    </row>
    <row r="17" spans="1:5" x14ac:dyDescent="0.35">
      <c r="A17" t="s">
        <v>6</v>
      </c>
      <c r="D17" s="1">
        <f>D16-(D16*0.06)</f>
        <v>3250.6257825992002</v>
      </c>
    </row>
    <row r="18" spans="1:5" x14ac:dyDescent="0.35">
      <c r="A18" t="s">
        <v>17</v>
      </c>
      <c r="D18" s="1">
        <f>D17-(D17*0.06)</f>
        <v>3055.588235643248</v>
      </c>
    </row>
    <row r="19" spans="1:5" x14ac:dyDescent="0.35">
      <c r="A19" t="s">
        <v>18</v>
      </c>
      <c r="D19" s="1">
        <f>D18-(D18*0.06)</f>
        <v>2872.2529415046533</v>
      </c>
    </row>
    <row r="20" spans="1:5" x14ac:dyDescent="0.35">
      <c r="A20" t="s">
        <v>19</v>
      </c>
      <c r="D20" s="1">
        <v>2699.92</v>
      </c>
    </row>
    <row r="21" spans="1:5" x14ac:dyDescent="0.35">
      <c r="A21" t="s">
        <v>20</v>
      </c>
      <c r="D21" s="1">
        <v>0</v>
      </c>
      <c r="E21" s="30" t="s">
        <v>22</v>
      </c>
    </row>
    <row r="22" spans="1:5" x14ac:dyDescent="0.35">
      <c r="E22" s="28" t="s">
        <v>24</v>
      </c>
    </row>
    <row r="23" spans="1:5" x14ac:dyDescent="0.35">
      <c r="E23" s="28" t="s">
        <v>23</v>
      </c>
    </row>
    <row r="24" spans="1:5" x14ac:dyDescent="0.35">
      <c r="E24" s="28"/>
    </row>
    <row r="25" spans="1:5" x14ac:dyDescent="0.35">
      <c r="A25" s="2" t="s">
        <v>0</v>
      </c>
      <c r="B25" s="2"/>
      <c r="C25" t="s">
        <v>2</v>
      </c>
    </row>
    <row r="26" spans="1:5" x14ac:dyDescent="0.35">
      <c r="B26" s="4" t="s">
        <v>13</v>
      </c>
      <c r="C26" s="4" t="s">
        <v>14</v>
      </c>
      <c r="D26" s="4" t="s">
        <v>15</v>
      </c>
    </row>
    <row r="27" spans="1:5" x14ac:dyDescent="0.35">
      <c r="A27" t="s">
        <v>1</v>
      </c>
      <c r="D27">
        <v>949.93</v>
      </c>
    </row>
    <row r="28" spans="1:5" x14ac:dyDescent="0.35">
      <c r="A28" t="s">
        <v>3</v>
      </c>
      <c r="D28" s="1">
        <f t="shared" ref="D28:D33" si="2">D27-(D27*0.06)</f>
        <v>892.93419999999992</v>
      </c>
    </row>
    <row r="29" spans="1:5" x14ac:dyDescent="0.35">
      <c r="A29" t="s">
        <v>4</v>
      </c>
      <c r="D29" s="1">
        <f t="shared" si="2"/>
        <v>839.35814799999991</v>
      </c>
    </row>
    <row r="30" spans="1:5" x14ac:dyDescent="0.35">
      <c r="A30" t="s">
        <v>5</v>
      </c>
      <c r="D30" s="1">
        <f t="shared" si="2"/>
        <v>788.99665911999989</v>
      </c>
    </row>
    <row r="31" spans="1:5" x14ac:dyDescent="0.35">
      <c r="A31" t="s">
        <v>6</v>
      </c>
      <c r="D31" s="1">
        <f t="shared" si="2"/>
        <v>741.65685957279993</v>
      </c>
    </row>
    <row r="32" spans="1:5" x14ac:dyDescent="0.35">
      <c r="A32" t="s">
        <v>17</v>
      </c>
      <c r="D32" s="1">
        <f t="shared" si="2"/>
        <v>697.15744799843196</v>
      </c>
    </row>
    <row r="33" spans="1:9" x14ac:dyDescent="0.35">
      <c r="A33" t="s">
        <v>18</v>
      </c>
      <c r="D33" s="1">
        <f t="shared" si="2"/>
        <v>655.328001118526</v>
      </c>
    </row>
    <row r="34" spans="1:9" x14ac:dyDescent="0.35">
      <c r="A34" t="s">
        <v>19</v>
      </c>
      <c r="D34" s="1">
        <v>616.01</v>
      </c>
    </row>
    <row r="35" spans="1:9" x14ac:dyDescent="0.35">
      <c r="A35" t="s">
        <v>20</v>
      </c>
      <c r="D35" s="1">
        <v>0</v>
      </c>
      <c r="E35" s="30" t="s">
        <v>22</v>
      </c>
    </row>
    <row r="36" spans="1:9" x14ac:dyDescent="0.35">
      <c r="E36" s="28" t="s">
        <v>24</v>
      </c>
    </row>
    <row r="37" spans="1:9" x14ac:dyDescent="0.35">
      <c r="E37" s="28" t="s">
        <v>23</v>
      </c>
    </row>
    <row r="39" spans="1:9" x14ac:dyDescent="0.35">
      <c r="A39" s="2" t="s">
        <v>8</v>
      </c>
      <c r="C39" t="s">
        <v>16</v>
      </c>
    </row>
    <row r="40" spans="1:9" x14ac:dyDescent="0.35">
      <c r="A40" s="2"/>
    </row>
    <row r="41" spans="1:9" x14ac:dyDescent="0.35">
      <c r="B41" s="4" t="s">
        <v>13</v>
      </c>
      <c r="C41" s="4"/>
      <c r="D41" s="4" t="s">
        <v>14</v>
      </c>
      <c r="E41" s="4" t="s">
        <v>15</v>
      </c>
    </row>
    <row r="42" spans="1:9" x14ac:dyDescent="0.35">
      <c r="A42" s="16" t="s">
        <v>1</v>
      </c>
      <c r="B42" s="17"/>
      <c r="C42" s="17"/>
      <c r="D42" s="17"/>
      <c r="E42" s="17">
        <v>1519.79</v>
      </c>
      <c r="F42" s="17" t="s">
        <v>9</v>
      </c>
      <c r="G42" s="17"/>
      <c r="H42" s="17"/>
      <c r="I42" s="12"/>
    </row>
    <row r="43" spans="1:9" x14ac:dyDescent="0.35">
      <c r="A43" s="5" t="s">
        <v>3</v>
      </c>
      <c r="B43" s="6"/>
      <c r="C43" s="6">
        <v>1519.79</v>
      </c>
      <c r="D43" s="7">
        <v>306</v>
      </c>
      <c r="E43" s="7">
        <f>C43-D43</f>
        <v>1213.79</v>
      </c>
      <c r="F43" s="6"/>
      <c r="G43" s="6"/>
      <c r="H43" s="6"/>
      <c r="I43" s="8"/>
    </row>
    <row r="44" spans="1:9" x14ac:dyDescent="0.35">
      <c r="A44" s="9" t="s">
        <v>3</v>
      </c>
      <c r="B44" s="10">
        <v>6382.53</v>
      </c>
      <c r="C44" s="10"/>
      <c r="D44" s="10"/>
      <c r="E44" s="10">
        <f>B44</f>
        <v>6382.53</v>
      </c>
      <c r="F44" s="10" t="s">
        <v>10</v>
      </c>
      <c r="G44" s="10"/>
      <c r="H44" s="10"/>
      <c r="I44" s="11"/>
    </row>
    <row r="45" spans="1:9" x14ac:dyDescent="0.35">
      <c r="A45" s="5" t="s">
        <v>4</v>
      </c>
      <c r="B45" s="6"/>
      <c r="C45" s="7">
        <f t="shared" ref="C45:C50" si="3">E43</f>
        <v>1213.79</v>
      </c>
      <c r="D45" s="6">
        <v>306</v>
      </c>
      <c r="E45" s="7">
        <f t="shared" ref="E45:E52" si="4">C45-D45</f>
        <v>907.79</v>
      </c>
      <c r="F45" s="6"/>
      <c r="G45" s="6"/>
      <c r="H45" s="6"/>
      <c r="I45" s="8"/>
    </row>
    <row r="46" spans="1:9" x14ac:dyDescent="0.35">
      <c r="A46" s="9"/>
      <c r="B46" s="10"/>
      <c r="C46" s="10">
        <f t="shared" si="3"/>
        <v>6382.53</v>
      </c>
      <c r="D46" s="10">
        <v>911.79</v>
      </c>
      <c r="E46" s="10">
        <f t="shared" si="4"/>
        <v>5470.74</v>
      </c>
      <c r="F46" s="10"/>
      <c r="G46" s="10"/>
      <c r="H46" s="10"/>
      <c r="I46" s="11"/>
    </row>
    <row r="47" spans="1:9" x14ac:dyDescent="0.35">
      <c r="A47" s="5" t="s">
        <v>5</v>
      </c>
      <c r="B47" s="6"/>
      <c r="C47" s="7">
        <f t="shared" si="3"/>
        <v>907.79</v>
      </c>
      <c r="D47" s="6">
        <v>306</v>
      </c>
      <c r="E47" s="7">
        <f t="shared" si="4"/>
        <v>601.79</v>
      </c>
      <c r="F47" s="6"/>
      <c r="G47" s="6"/>
      <c r="H47" s="6"/>
      <c r="I47" s="8"/>
    </row>
    <row r="48" spans="1:9" x14ac:dyDescent="0.35">
      <c r="A48" s="9"/>
      <c r="B48" s="10"/>
      <c r="C48" s="10">
        <f t="shared" si="3"/>
        <v>5470.74</v>
      </c>
      <c r="D48" s="10">
        <v>911.79</v>
      </c>
      <c r="E48" s="10">
        <f t="shared" si="4"/>
        <v>4558.95</v>
      </c>
      <c r="F48" s="10"/>
      <c r="G48" s="10"/>
      <c r="H48" s="10"/>
      <c r="I48" s="11"/>
    </row>
    <row r="49" spans="1:10" x14ac:dyDescent="0.35">
      <c r="A49" s="5" t="s">
        <v>6</v>
      </c>
      <c r="B49" s="6"/>
      <c r="C49" s="7">
        <f t="shared" si="3"/>
        <v>601.79</v>
      </c>
      <c r="D49" s="6">
        <v>306</v>
      </c>
      <c r="E49" s="7">
        <f t="shared" si="4"/>
        <v>295.78999999999996</v>
      </c>
      <c r="F49" s="6"/>
      <c r="G49" s="6"/>
      <c r="H49" s="6"/>
      <c r="I49" s="8"/>
    </row>
    <row r="50" spans="1:10" x14ac:dyDescent="0.35">
      <c r="A50" s="9"/>
      <c r="B50" s="10"/>
      <c r="C50" s="10">
        <f t="shared" si="3"/>
        <v>4558.95</v>
      </c>
      <c r="D50" s="10">
        <v>911.79</v>
      </c>
      <c r="E50" s="10">
        <f t="shared" si="4"/>
        <v>3647.16</v>
      </c>
      <c r="F50" s="10"/>
      <c r="G50" s="10"/>
      <c r="H50" s="10"/>
      <c r="I50" s="11"/>
    </row>
    <row r="51" spans="1:10" x14ac:dyDescent="0.35">
      <c r="A51" s="5" t="s">
        <v>17</v>
      </c>
      <c r="B51" s="6"/>
      <c r="C51" s="7">
        <f>E49</f>
        <v>295.78999999999996</v>
      </c>
      <c r="D51" s="18">
        <v>306</v>
      </c>
      <c r="E51" s="19">
        <f t="shared" si="4"/>
        <v>-10.210000000000036</v>
      </c>
      <c r="F51" s="6"/>
      <c r="G51" s="6"/>
      <c r="H51" s="6"/>
      <c r="I51" s="6"/>
      <c r="J51" s="20"/>
    </row>
    <row r="52" spans="1:10" x14ac:dyDescent="0.35">
      <c r="A52" s="20"/>
      <c r="B52" s="21"/>
      <c r="C52" s="22">
        <f>E50</f>
        <v>3647.16</v>
      </c>
      <c r="D52" s="22">
        <v>911.79</v>
      </c>
      <c r="E52" s="22">
        <f t="shared" si="4"/>
        <v>2735.37</v>
      </c>
      <c r="F52" s="21"/>
      <c r="G52" s="21"/>
      <c r="H52" s="21"/>
      <c r="I52" s="21"/>
      <c r="J52" s="20"/>
    </row>
    <row r="53" spans="1:10" x14ac:dyDescent="0.35">
      <c r="A53" s="16" t="s">
        <v>18</v>
      </c>
      <c r="B53" s="17"/>
      <c r="C53" s="23">
        <f>E52</f>
        <v>2735.37</v>
      </c>
      <c r="D53" s="23">
        <v>911.79</v>
      </c>
      <c r="E53" s="23">
        <f t="shared" ref="E53:E55" si="5">C53-D53</f>
        <v>1823.58</v>
      </c>
      <c r="F53" s="17"/>
      <c r="G53" s="17"/>
      <c r="H53" s="17"/>
      <c r="I53" s="14"/>
    </row>
    <row r="54" spans="1:10" x14ac:dyDescent="0.35">
      <c r="A54" s="16" t="s">
        <v>19</v>
      </c>
      <c r="B54" s="17"/>
      <c r="C54" s="17">
        <v>1823.58</v>
      </c>
      <c r="D54" s="17">
        <v>109.41</v>
      </c>
      <c r="E54" s="23">
        <f t="shared" si="5"/>
        <v>1714.1699999999998</v>
      </c>
      <c r="F54" s="17"/>
      <c r="G54" s="17"/>
      <c r="H54" s="17"/>
      <c r="I54" s="14"/>
    </row>
    <row r="55" spans="1:10" x14ac:dyDescent="0.35">
      <c r="A55" s="26" t="s">
        <v>20</v>
      </c>
      <c r="B55" s="17"/>
      <c r="C55" s="27">
        <v>0</v>
      </c>
      <c r="D55" s="27">
        <v>0</v>
      </c>
      <c r="E55" s="27">
        <f t="shared" si="5"/>
        <v>0</v>
      </c>
      <c r="F55" s="29" t="s">
        <v>21</v>
      </c>
      <c r="G55" s="17"/>
      <c r="H55" s="17"/>
      <c r="I55" s="14"/>
    </row>
  </sheetData>
  <pageMargins left="0.7" right="0.7" top="0.75" bottom="0.75" header="0.3" footer="0.3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66A87D08-B9D4-4C01-AFA5-54EFBD7DFD73}"/>
</file>

<file path=customXml/itemProps2.xml><?xml version="1.0" encoding="utf-8"?>
<ds:datastoreItem xmlns:ds="http://schemas.openxmlformats.org/officeDocument/2006/customXml" ds:itemID="{B46CDF74-28AC-4FE4-B7E6-16C29AD2E68B}"/>
</file>

<file path=customXml/itemProps3.xml><?xml version="1.0" encoding="utf-8"?>
<ds:datastoreItem xmlns:ds="http://schemas.openxmlformats.org/officeDocument/2006/customXml" ds:itemID="{88DB3196-5112-48DF-8F46-6446C589D5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Falkirk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WASP</dc:creator>
  <cp:lastModifiedBy>waspuser</cp:lastModifiedBy>
  <cp:lastPrinted>2026-04-07T11:34:30Z</cp:lastPrinted>
  <dcterms:created xsi:type="dcterms:W3CDTF">2022-04-12T18:58:42Z</dcterms:created>
  <dcterms:modified xsi:type="dcterms:W3CDTF">2026-04-07T11:40:26Z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