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elstoneaccountancy-my.sharepoint.com/personal/heather_elstone_elstoneaccountancy_co_uk/Documents/EABS Ltd - Clients/St Kane's Early Learning Childcare Centre/2024-2025 Annual accounts/OSCR/"/>
    </mc:Choice>
  </mc:AlternateContent>
  <xr:revisionPtr revIDLastSave="0" documentId="8_{E04163D0-3EE3-446A-BD0C-873000FB632E}" xr6:coauthVersionLast="47" xr6:coauthVersionMax="47" xr10:uidLastSave="{00000000-0000-0000-0000-000000000000}"/>
  <bookViews>
    <workbookView xWindow="-28920" yWindow="-12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balances'!$A$2:$P$54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3" l="1"/>
  <c r="C32" i="6" l="1"/>
  <c r="C11" i="6"/>
  <c r="M31" i="7"/>
  <c r="M28" i="7"/>
  <c r="C31" i="7"/>
  <c r="C28" i="7"/>
  <c r="C14" i="7"/>
  <c r="C9" i="7"/>
  <c r="C16" i="7"/>
  <c r="C12" i="7"/>
  <c r="C11" i="7"/>
  <c r="K42" i="7" l="1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47" i="2"/>
  <c r="D42" i="2"/>
  <c r="F26" i="2"/>
  <c r="F47" i="2"/>
  <c r="F42" i="2"/>
  <c r="H26" i="2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2" i="7" s="1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46" i="7" s="1"/>
  <c r="I39" i="7"/>
  <c r="G17" i="7"/>
  <c r="G22" i="7"/>
  <c r="G44" i="7"/>
  <c r="G46" i="7" s="1"/>
  <c r="G39" i="7"/>
  <c r="E17" i="7"/>
  <c r="E22" i="7"/>
  <c r="E44" i="7"/>
  <c r="E46" i="7" s="1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M46" i="6" s="1"/>
  <c r="I17" i="6"/>
  <c r="I24" i="6" s="1"/>
  <c r="I22" i="6"/>
  <c r="I44" i="6"/>
  <c r="I39" i="6"/>
  <c r="G17" i="6"/>
  <c r="G24" i="6" s="1"/>
  <c r="G48" i="6" s="1"/>
  <c r="G52" i="6" s="1"/>
  <c r="G22" i="6"/>
  <c r="G44" i="6"/>
  <c r="G39" i="6"/>
  <c r="G46" i="6" s="1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M40" i="5"/>
  <c r="M42" i="5" s="1"/>
  <c r="J19" i="2"/>
  <c r="I40" i="5"/>
  <c r="I42" i="5" s="1"/>
  <c r="G40" i="5"/>
  <c r="G42" i="5" s="1"/>
  <c r="E40" i="5"/>
  <c r="E42" i="5" s="1"/>
  <c r="M1" i="5"/>
  <c r="J10" i="3"/>
  <c r="L10" i="3"/>
  <c r="N49" i="3"/>
  <c r="P49" i="3"/>
  <c r="P42" i="3"/>
  <c r="N42" i="3"/>
  <c r="P33" i="3"/>
  <c r="N33" i="3"/>
  <c r="L33" i="3"/>
  <c r="P20" i="3"/>
  <c r="N20" i="3"/>
  <c r="C1" i="5"/>
  <c r="N8" i="3"/>
  <c r="J20" i="2"/>
  <c r="J18" i="2"/>
  <c r="J17" i="2"/>
  <c r="J16" i="2"/>
  <c r="J15" i="2"/>
  <c r="J13" i="2"/>
  <c r="N9" i="3"/>
  <c r="N6" i="3"/>
  <c r="K1" i="4"/>
  <c r="B1" i="4"/>
  <c r="B2" i="3"/>
  <c r="N2" i="3"/>
  <c r="P10" i="3"/>
  <c r="D28" i="2" l="1"/>
  <c r="M46" i="7"/>
  <c r="C46" i="7"/>
  <c r="C60" i="5"/>
  <c r="K14" i="5"/>
  <c r="K16" i="5" s="1"/>
  <c r="L28" i="2"/>
  <c r="F49" i="2"/>
  <c r="K39" i="7"/>
  <c r="K40" i="7" s="1"/>
  <c r="J48" i="2"/>
  <c r="K17" i="6"/>
  <c r="K18" i="6" s="1"/>
  <c r="C24" i="7"/>
  <c r="C48" i="7" s="1"/>
  <c r="C52" i="7" s="1"/>
  <c r="E24" i="7"/>
  <c r="G24" i="7"/>
  <c r="G48" i="7" s="1"/>
  <c r="G52" i="7" s="1"/>
  <c r="I24" i="7"/>
  <c r="I48" i="7" s="1"/>
  <c r="I52" i="7" s="1"/>
  <c r="M24" i="7"/>
  <c r="M48" i="7" s="1"/>
  <c r="M52" i="7" s="1"/>
  <c r="E24" i="6"/>
  <c r="E48" i="6" s="1"/>
  <c r="E52" i="6" s="1"/>
  <c r="K17" i="7"/>
  <c r="K18" i="7" s="1"/>
  <c r="H49" i="2"/>
  <c r="F28" i="2"/>
  <c r="B49" i="2"/>
  <c r="H28" i="2"/>
  <c r="K40" i="5"/>
  <c r="K42" i="5" s="1"/>
  <c r="J21" i="2"/>
  <c r="J22" i="2" s="1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K44" i="6"/>
  <c r="B28" i="2"/>
  <c r="L51" i="2"/>
  <c r="L55" i="2" s="1"/>
  <c r="K45" i="6"/>
  <c r="F51" i="2"/>
  <c r="F55" i="2" s="1"/>
  <c r="J11" i="3" s="1"/>
  <c r="K45" i="7"/>
  <c r="C48" i="6"/>
  <c r="C52" i="6" s="1"/>
  <c r="M48" i="6"/>
  <c r="M52" i="6" s="1"/>
  <c r="E48" i="7"/>
  <c r="E52" i="7" s="1"/>
  <c r="H51" i="2"/>
  <c r="H55" i="2" s="1"/>
  <c r="L11" i="3" s="1"/>
  <c r="J27" i="2"/>
  <c r="J43" i="2" l="1"/>
  <c r="K46" i="7"/>
  <c r="K47" i="7" s="1"/>
  <c r="B51" i="2"/>
  <c r="B55" i="2" s="1"/>
  <c r="K24" i="7"/>
  <c r="K24" i="6"/>
  <c r="K46" i="6"/>
  <c r="K47" i="6" s="1"/>
  <c r="J50" i="2"/>
  <c r="D51" i="2"/>
  <c r="D55" i="2" s="1"/>
  <c r="J28" i="2"/>
  <c r="J29" i="2" s="1"/>
  <c r="K48" i="6"/>
  <c r="K52" i="6" s="1"/>
  <c r="K25" i="6"/>
  <c r="K25" i="7"/>
  <c r="H7" i="3" l="1"/>
  <c r="F7" i="3"/>
  <c r="K48" i="7"/>
  <c r="K52" i="7" s="1"/>
  <c r="K53" i="7" s="1"/>
  <c r="J51" i="2"/>
  <c r="J55" i="2" s="1"/>
  <c r="K53" i="6"/>
  <c r="F10" i="3" l="1"/>
  <c r="F11" i="3"/>
  <c r="H10" i="3"/>
  <c r="H11" i="3"/>
  <c r="N7" i="3"/>
  <c r="N10" i="3"/>
  <c r="N11" i="3"/>
  <c r="J56" i="2"/>
</calcChain>
</file>

<file path=xl/sharedStrings.xml><?xml version="1.0" encoding="utf-8"?>
<sst xmlns="http://schemas.openxmlformats.org/spreadsheetml/2006/main" count="305" uniqueCount="159">
  <si>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</si>
  <si>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</si>
  <si>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</si>
  <si>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</si>
  <si>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</si>
  <si>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</si>
  <si>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</si>
  <si>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</si>
  <si>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</si>
  <si>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</si>
  <si>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</si>
  <si>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</si>
  <si>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</si>
  <si>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</si>
  <si>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</si>
  <si>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</si>
  <si>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</si>
  <si>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</si>
  <si>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</si>
  <si>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</si>
  <si>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</si>
  <si>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</si>
  <si>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</si>
  <si>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</si>
  <si>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</si>
  <si>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</si>
  <si>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</si>
  <si>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</si>
  <si>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</si>
  <si>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</si>
  <si>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</si>
  <si>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</si>
  <si>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</si>
  <si>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</si>
  <si>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</si>
  <si>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</si>
  <si>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</si>
  <si>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</si>
  <si>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</si>
  <si>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</si>
  <si>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</si>
  <si>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</si>
  <si>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</si>
  <si>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</si>
  <si>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</si>
  <si>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</si>
  <si>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</si>
  <si>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</si>
  <si>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</si>
  <si>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</si>
  <si>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</si>
  <si>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</si>
  <si>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</si>
  <si>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</si>
  <si>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</si>
  <si>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</si>
  <si>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</si>
  <si>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</si>
  <si>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</si>
  <si>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</si>
  <si>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</si>
  <si>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</si>
  <si>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</si>
  <si>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</si>
  <si>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</si>
  <si>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</si>
  <si>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</si>
  <si>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</si>
  <si>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</si>
  <si>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</si>
  <si>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</si>
  <si>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</si>
  <si>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</si>
  <si>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</si>
  <si>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</si>
  <si>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</si>
  <si>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</si>
  <si>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</si>
  <si>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</si>
  <si>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</si>
  <si>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</si>
  <si>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</si>
  <si>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</si>
  <si>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</si>
  <si>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</si>
  <si>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</si>
  <si>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</si>
  <si>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</si>
  <si>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</si>
  <si>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</si>
  <si>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</si>
  <si>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</si>
  <si>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</si>
  <si>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</si>
  <si>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</si>
  <si>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</si>
  <si>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</si>
  <si>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</si>
  <si>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</si>
  <si>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</si>
  <si>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</si>
  <si>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</si>
  <si>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</si>
  <si>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</si>
  <si>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</si>
  <si>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</si>
  <si>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</si>
  <si>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</si>
  <si>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</si>
  <si>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</si>
  <si>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</si>
  <si>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</si>
  <si>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</si>
  <si>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</si>
  <si>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</si>
  <si>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</si>
  <si>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</si>
  <si>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</si>
  <si>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</si>
  <si>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</si>
  <si>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</si>
  <si>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</si>
  <si>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</si>
  <si>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</si>
  <si>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</si>
  <si>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</si>
  <si>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</si>
  <si>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</si>
  <si>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</si>
  <si>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</si>
  <si>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</si>
  <si>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</si>
  <si>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</si>
  <si>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St Kane's Early Learning &amp; Childcare Centre</t>
  </si>
  <si>
    <t>SC013759</t>
  </si>
  <si>
    <t>Mud Kitchen</t>
  </si>
  <si>
    <t>x</t>
  </si>
  <si>
    <t>Clofrickford fund</t>
  </si>
  <si>
    <t>Aberdeenshire council funding</t>
  </si>
  <si>
    <t>Uniforms</t>
  </si>
  <si>
    <t>Income from service users</t>
  </si>
  <si>
    <t>Staff costs</t>
  </si>
  <si>
    <t>Teaching resources</t>
  </si>
  <si>
    <t>Materials</t>
  </si>
  <si>
    <t>Facility costs</t>
  </si>
  <si>
    <t>Insurance</t>
  </si>
  <si>
    <t>Health &amp; wellbeing</t>
  </si>
  <si>
    <t>Printing costs</t>
  </si>
  <si>
    <t>Rent</t>
  </si>
  <si>
    <t>Outdoor learning</t>
  </si>
  <si>
    <t>Other costs</t>
  </si>
  <si>
    <t>Trips</t>
  </si>
  <si>
    <t>General fund for the day-to-day running of the facility</t>
  </si>
  <si>
    <t>Contingency fund</t>
  </si>
  <si>
    <t>Contingency - provision for staff redundancy pay and closure costs in the event the setting has to stop operating.</t>
  </si>
  <si>
    <t>General donations</t>
  </si>
  <si>
    <t>Unrestricted fund</t>
  </si>
  <si>
    <t>PAYE liability</t>
  </si>
  <si>
    <t>Accounts receivable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</si>
</sst>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8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06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05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0</xdr:rowOff>
    </xdr:from>
    <xdr:to>
      <xdr:col>6</xdr:col>
      <xdr:colOff>95250</xdr:colOff>
      <xdr:row>1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1</xdr:row>
      <xdr:rowOff>0</xdr:rowOff>
    </xdr:from>
    <xdr:to>
      <xdr:col>6</xdr:col>
      <xdr:colOff>95250</xdr:colOff>
      <xdr:row>1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190500</xdr:rowOff>
    </xdr:from>
    <xdr:to>
      <xdr:col>8</xdr:col>
      <xdr:colOff>104775</xdr:colOff>
      <xdr:row>3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1</xdr:row>
      <xdr:rowOff>0</xdr:rowOff>
    </xdr:from>
    <xdr:to>
      <xdr:col>0</xdr:col>
      <xdr:colOff>1619250</xdr:colOff>
      <xdr:row>1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11</xdr:row>
      <xdr:rowOff>0</xdr:rowOff>
    </xdr:from>
    <xdr:to>
      <xdr:col>8</xdr:col>
      <xdr:colOff>104775</xdr:colOff>
      <xdr:row>11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3</xdr:row>
      <xdr:rowOff>190500</xdr:rowOff>
    </xdr:from>
    <xdr:to>
      <xdr:col>14</xdr:col>
      <xdr:colOff>104775</xdr:colOff>
      <xdr:row>3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11</xdr:row>
      <xdr:rowOff>0</xdr:rowOff>
    </xdr:from>
    <xdr:to>
      <xdr:col>14</xdr:col>
      <xdr:colOff>104775</xdr:colOff>
      <xdr:row>11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3</xdr:row>
      <xdr:rowOff>190500</xdr:rowOff>
    </xdr:from>
    <xdr:to>
      <xdr:col>12</xdr:col>
      <xdr:colOff>104775</xdr:colOff>
      <xdr:row>3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11</xdr:row>
      <xdr:rowOff>0</xdr:rowOff>
    </xdr:from>
    <xdr:to>
      <xdr:col>12</xdr:col>
      <xdr:colOff>104775</xdr:colOff>
      <xdr:row>11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4" zoomScale="75" zoomScaleNormal="85" zoomScaleSheetLayoutView="80" workbookViewId="0">
      <selection activeCell="F9" sqref="F9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29"/>
      <c r="B1" s="233" t="s">
        <v>71</v>
      </c>
      <c r="C1" s="233"/>
      <c r="D1" s="233"/>
      <c r="E1" s="233"/>
      <c r="F1" s="233"/>
      <c r="G1" s="233"/>
      <c r="H1" s="233"/>
      <c r="I1" s="233"/>
      <c r="J1" s="233"/>
      <c r="L1" s="185" t="s">
        <v>73</v>
      </c>
      <c r="M1" s="184"/>
    </row>
    <row r="2" spans="1:13" ht="30.75" customHeight="1" x14ac:dyDescent="0.2">
      <c r="A2" s="229"/>
      <c r="B2" s="234" t="s">
        <v>133</v>
      </c>
      <c r="C2" s="234"/>
      <c r="D2" s="234"/>
      <c r="E2" s="234"/>
      <c r="F2" s="234"/>
      <c r="G2" s="234"/>
      <c r="H2" s="234"/>
      <c r="I2" s="234"/>
      <c r="J2" s="234"/>
      <c r="L2" s="186" t="s">
        <v>134</v>
      </c>
      <c r="M2" s="69"/>
    </row>
    <row r="3" spans="1:13" ht="24" customHeight="1" x14ac:dyDescent="0.2">
      <c r="A3" s="229"/>
      <c r="B3" s="230" t="s">
        <v>13</v>
      </c>
      <c r="C3" s="231"/>
      <c r="D3" s="231"/>
      <c r="E3" s="231"/>
      <c r="F3" s="231"/>
      <c r="G3" s="231"/>
      <c r="H3" s="231"/>
      <c r="I3" s="231"/>
      <c r="J3" s="232"/>
      <c r="L3" s="183"/>
    </row>
    <row r="4" spans="1:13" ht="14.25" customHeight="1" x14ac:dyDescent="0.2">
      <c r="A4" s="229"/>
      <c r="B4" s="235" t="s">
        <v>19</v>
      </c>
      <c r="C4" s="237"/>
      <c r="D4" s="238" t="s">
        <v>128</v>
      </c>
      <c r="E4" s="239"/>
      <c r="F4" s="240"/>
      <c r="G4" s="241" t="s">
        <v>72</v>
      </c>
      <c r="H4" s="238" t="s">
        <v>129</v>
      </c>
      <c r="I4" s="239"/>
      <c r="J4" s="240"/>
      <c r="L4" s="183"/>
    </row>
    <row r="5" spans="1:13" ht="16.5" customHeight="1" x14ac:dyDescent="0.2">
      <c r="A5" s="229"/>
      <c r="B5" s="235"/>
      <c r="C5" s="237"/>
      <c r="D5" s="244"/>
      <c r="E5" s="244"/>
      <c r="F5" s="244"/>
      <c r="G5" s="241"/>
      <c r="H5" s="245"/>
      <c r="I5" s="245"/>
      <c r="J5" s="245"/>
      <c r="L5" s="183"/>
    </row>
    <row r="6" spans="1:13" ht="21" customHeight="1" x14ac:dyDescent="0.2">
      <c r="A6" s="229"/>
      <c r="B6" s="236"/>
      <c r="C6" s="237"/>
      <c r="D6" s="242"/>
      <c r="E6" s="242"/>
      <c r="F6" s="242"/>
      <c r="G6" s="241"/>
      <c r="H6" s="243"/>
      <c r="I6" s="243"/>
      <c r="J6" s="243"/>
      <c r="L6" s="183"/>
    </row>
    <row r="8" spans="1:13" ht="20.25" x14ac:dyDescent="0.3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21</v>
      </c>
      <c r="B12" s="192">
        <v>2914</v>
      </c>
      <c r="C12" s="193"/>
      <c r="D12" s="192"/>
      <c r="E12" s="193"/>
      <c r="F12" s="192"/>
      <c r="G12" s="193"/>
      <c r="H12" s="192"/>
      <c r="I12" s="193"/>
      <c r="J12" s="194">
        <f>H12+D12+B12+F12</f>
        <v>2914</v>
      </c>
      <c r="K12" s="195"/>
      <c r="L12" s="192">
        <v>301</v>
      </c>
    </row>
    <row r="13" spans="1:13" ht="20.100000000000001" customHeight="1" x14ac:dyDescent="0.25">
      <c r="A13" s="85" t="s">
        <v>22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>
        <v>0</v>
      </c>
    </row>
    <row r="14" spans="1:13" ht="20.100000000000001" customHeight="1" x14ac:dyDescent="0.25">
      <c r="A14" s="85" t="s">
        <v>23</v>
      </c>
      <c r="B14" s="192">
        <v>100</v>
      </c>
      <c r="C14" s="193"/>
      <c r="D14" s="192"/>
      <c r="E14" s="193"/>
      <c r="F14" s="192"/>
      <c r="G14" s="193"/>
      <c r="H14" s="192"/>
      <c r="I14" s="193"/>
      <c r="J14" s="194">
        <f t="shared" si="0"/>
        <v>100</v>
      </c>
      <c r="K14" s="195"/>
      <c r="L14" s="192">
        <v>1750</v>
      </c>
    </row>
    <row r="15" spans="1:13" ht="20.100000000000001" customHeight="1" x14ac:dyDescent="0.25">
      <c r="A15" s="85" t="s">
        <v>24</v>
      </c>
      <c r="B15" s="192">
        <v>7974</v>
      </c>
      <c r="C15" s="193"/>
      <c r="D15" s="192"/>
      <c r="E15" s="193"/>
      <c r="F15" s="192"/>
      <c r="G15" s="193"/>
      <c r="H15" s="192"/>
      <c r="I15" s="193"/>
      <c r="J15" s="194">
        <f t="shared" si="0"/>
        <v>7974</v>
      </c>
      <c r="K15" s="195"/>
      <c r="L15" s="192">
        <v>3978</v>
      </c>
    </row>
    <row r="16" spans="1:13" ht="20.100000000000001" customHeight="1" x14ac:dyDescent="0.25">
      <c r="A16" s="85" t="s">
        <v>25</v>
      </c>
      <c r="B16" s="192">
        <v>0</v>
      </c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>
        <v>0</v>
      </c>
    </row>
    <row r="17" spans="1:12" ht="29.25" x14ac:dyDescent="0.25">
      <c r="A17" s="85" t="s">
        <v>26</v>
      </c>
      <c r="B17" s="192">
        <v>665</v>
      </c>
      <c r="C17" s="193"/>
      <c r="D17" s="192"/>
      <c r="E17" s="193"/>
      <c r="F17" s="192"/>
      <c r="G17" s="193"/>
      <c r="H17" s="192"/>
      <c r="I17" s="193"/>
      <c r="J17" s="194">
        <f t="shared" si="0"/>
        <v>665</v>
      </c>
      <c r="K17" s="195"/>
      <c r="L17" s="192">
        <v>714</v>
      </c>
    </row>
    <row r="18" spans="1:12" ht="20.100000000000001" customHeight="1" x14ac:dyDescent="0.25">
      <c r="A18" s="85" t="s">
        <v>68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>
        <v>0</v>
      </c>
    </row>
    <row r="19" spans="1:12" ht="29.25" x14ac:dyDescent="0.25">
      <c r="A19" s="85" t="s">
        <v>69</v>
      </c>
      <c r="B19" s="192">
        <v>159024</v>
      </c>
      <c r="C19" s="193"/>
      <c r="D19" s="192"/>
      <c r="E19" s="193"/>
      <c r="F19" s="192"/>
      <c r="G19" s="193"/>
      <c r="H19" s="192"/>
      <c r="I19" s="193"/>
      <c r="J19" s="194">
        <f t="shared" si="0"/>
        <v>159024</v>
      </c>
      <c r="K19" s="195"/>
      <c r="L19" s="192">
        <v>143277</v>
      </c>
    </row>
    <row r="20" spans="1:12" ht="20.100000000000001" customHeight="1" x14ac:dyDescent="0.25">
      <c r="A20" s="85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>
        <v>0</v>
      </c>
    </row>
    <row r="21" spans="1:12" ht="17.25" customHeight="1" thickBot="1" x14ac:dyDescent="0.3">
      <c r="A21" s="9" t="s">
        <v>86</v>
      </c>
      <c r="B21" s="196">
        <f>SUM(B12:B20)</f>
        <v>170677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170677</v>
      </c>
      <c r="K21" s="195"/>
      <c r="L21" s="196">
        <f>SUM(L12:L20)</f>
        <v>150020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66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27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5" t="s">
        <v>28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">
      <c r="A26" s="9" t="s">
        <v>87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">
      <c r="A28" s="9" t="s">
        <v>11</v>
      </c>
      <c r="B28" s="203">
        <f>B26+B21</f>
        <v>170677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170677</v>
      </c>
      <c r="K28" s="195"/>
      <c r="L28" s="203">
        <f>L26+L21</f>
        <v>150020</v>
      </c>
    </row>
    <row r="29" spans="1:12" ht="16.5" customHeight="1" thickTop="1" x14ac:dyDescent="0.2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6" t="s">
        <v>29</v>
      </c>
      <c r="B31" s="192">
        <v>2249</v>
      </c>
      <c r="C31" s="200"/>
      <c r="D31" s="192"/>
      <c r="E31" s="193"/>
      <c r="F31" s="192"/>
      <c r="G31" s="193"/>
      <c r="H31" s="192"/>
      <c r="I31" s="193"/>
      <c r="J31" s="194">
        <f>H31+D31+B31+F31</f>
        <v>2249</v>
      </c>
      <c r="K31" s="177"/>
      <c r="L31" s="192">
        <v>1118</v>
      </c>
    </row>
    <row r="32" spans="1:12" ht="20.100000000000001" customHeight="1" x14ac:dyDescent="0.25">
      <c r="A32" s="86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>
        <v>0</v>
      </c>
    </row>
    <row r="33" spans="1:12" ht="20.100000000000001" customHeight="1" x14ac:dyDescent="0.25">
      <c r="A33" s="86" t="s">
        <v>30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>
        <v>0</v>
      </c>
    </row>
    <row r="34" spans="1:12" ht="28.5" x14ac:dyDescent="0.25">
      <c r="A34" s="86" t="s">
        <v>31</v>
      </c>
      <c r="B34" s="192">
        <v>168813</v>
      </c>
      <c r="C34" s="200"/>
      <c r="D34" s="192"/>
      <c r="E34" s="193"/>
      <c r="F34" s="192"/>
      <c r="G34" s="193"/>
      <c r="H34" s="192"/>
      <c r="I34" s="193"/>
      <c r="J34" s="194">
        <f t="shared" si="1"/>
        <v>168813</v>
      </c>
      <c r="K34" s="177"/>
      <c r="L34" s="192">
        <v>172079</v>
      </c>
    </row>
    <row r="35" spans="1:12" ht="20.100000000000001" customHeight="1" x14ac:dyDescent="0.25">
      <c r="A35" s="86" t="s">
        <v>32</v>
      </c>
      <c r="B35" s="192"/>
      <c r="C35" s="200"/>
      <c r="D35" s="192">
        <v>46</v>
      </c>
      <c r="E35" s="193"/>
      <c r="F35" s="192"/>
      <c r="G35" s="193"/>
      <c r="H35" s="192"/>
      <c r="I35" s="193"/>
      <c r="J35" s="194">
        <f t="shared" si="1"/>
        <v>46</v>
      </c>
      <c r="K35" s="177"/>
      <c r="L35" s="192">
        <v>704</v>
      </c>
    </row>
    <row r="36" spans="1:12" ht="20.100000000000001" customHeight="1" x14ac:dyDescent="0.25">
      <c r="A36" s="86" t="s">
        <v>33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>
        <v>0</v>
      </c>
    </row>
    <row r="37" spans="1:12" ht="20.100000000000001" customHeight="1" x14ac:dyDescent="0.25">
      <c r="A37" s="87" t="s">
        <v>34</v>
      </c>
      <c r="B37" s="192">
        <v>200</v>
      </c>
      <c r="C37" s="200"/>
      <c r="D37" s="192"/>
      <c r="E37" s="193"/>
      <c r="F37" s="192"/>
      <c r="G37" s="193"/>
      <c r="H37" s="192"/>
      <c r="I37" s="193"/>
      <c r="J37" s="194">
        <f t="shared" si="1"/>
        <v>200</v>
      </c>
      <c r="K37" s="177"/>
      <c r="L37" s="192">
        <v>200</v>
      </c>
    </row>
    <row r="38" spans="1:12" ht="20.100000000000001" customHeight="1" x14ac:dyDescent="0.25">
      <c r="A38" s="87" t="s">
        <v>35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>
        <v>0</v>
      </c>
    </row>
    <row r="39" spans="1:12" ht="20.100000000000001" customHeight="1" x14ac:dyDescent="0.25">
      <c r="A39" s="87" t="s">
        <v>36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>
        <v>0</v>
      </c>
    </row>
    <row r="40" spans="1:12" ht="20.100000000000001" customHeight="1" x14ac:dyDescent="0.25">
      <c r="A40" s="87" t="s">
        <v>126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6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3" t="s">
        <v>88</v>
      </c>
      <c r="B42" s="196">
        <f>SUM(B31:B41)</f>
        <v>171262</v>
      </c>
      <c r="C42" s="208"/>
      <c r="D42" s="196">
        <f>SUM(D31:D41)</f>
        <v>46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171308</v>
      </c>
      <c r="K42" s="177"/>
      <c r="L42" s="196">
        <f>SUM(L31:L41)</f>
        <v>174101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67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37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6" t="s">
        <v>38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00000000000001" customHeight="1" thickTop="1" thickBot="1" x14ac:dyDescent="0.3">
      <c r="A47" s="13" t="s">
        <v>89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171262</v>
      </c>
      <c r="C49" s="195"/>
      <c r="D49" s="209">
        <f>+D47+D42</f>
        <v>46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171308</v>
      </c>
      <c r="K49" s="195"/>
      <c r="L49" s="209">
        <f>+L47+L42</f>
        <v>174101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109</v>
      </c>
      <c r="B51" s="144">
        <f>+B28-B49</f>
        <v>-585</v>
      </c>
      <c r="C51" s="88"/>
      <c r="D51" s="144">
        <f>+D28-D49</f>
        <v>-46</v>
      </c>
      <c r="E51" s="88"/>
      <c r="F51" s="144">
        <f>+F28-F49</f>
        <v>0</v>
      </c>
      <c r="G51" s="88"/>
      <c r="H51" s="144">
        <f>+H28-H49</f>
        <v>0</v>
      </c>
      <c r="I51" s="88"/>
      <c r="J51" s="145">
        <f>IF((B51+D51+F51+H51)=(+J28-J49),H51+F51+D51+B51,"Cross Add Error")</f>
        <v>-631</v>
      </c>
      <c r="K51" s="134"/>
      <c r="L51" s="144">
        <f>+L28-L49</f>
        <v>-24081</v>
      </c>
      <c r="M51" s="89"/>
    </row>
    <row r="52" spans="1:13" ht="14.25" customHeight="1" thickBot="1" x14ac:dyDescent="0.3">
      <c r="A52" s="40"/>
      <c r="B52" s="217"/>
      <c r="C52" s="88"/>
      <c r="D52" s="217"/>
      <c r="E52" s="88"/>
      <c r="F52" s="217"/>
      <c r="G52" s="88"/>
      <c r="H52" s="217"/>
      <c r="I52" s="88"/>
      <c r="J52" s="217"/>
      <c r="K52" s="134"/>
      <c r="L52" s="217"/>
      <c r="M52" s="89"/>
    </row>
    <row r="53" spans="1:13" ht="19.5" customHeight="1" thickTop="1" thickBot="1" x14ac:dyDescent="0.3">
      <c r="A53" s="97" t="s">
        <v>124</v>
      </c>
      <c r="B53" s="156">
        <v>-29341</v>
      </c>
      <c r="C53" s="88"/>
      <c r="D53" s="156">
        <v>29341</v>
      </c>
      <c r="E53" s="88"/>
      <c r="F53" s="156"/>
      <c r="G53" s="88"/>
      <c r="H53" s="156"/>
      <c r="I53" s="88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8"/>
      <c r="D54" s="216"/>
      <c r="E54" s="88"/>
      <c r="F54" s="142"/>
      <c r="G54" s="88"/>
      <c r="H54" s="216"/>
      <c r="I54" s="88"/>
      <c r="J54" s="218"/>
      <c r="K54" s="134"/>
      <c r="L54" s="216"/>
    </row>
    <row r="55" spans="1:13" ht="29.25" customHeight="1" thickTop="1" thickBot="1" x14ac:dyDescent="0.3">
      <c r="A55" s="13" t="s">
        <v>42</v>
      </c>
      <c r="B55" s="141">
        <f>+B51+B53</f>
        <v>-29926</v>
      </c>
      <c r="C55" s="88"/>
      <c r="D55" s="141">
        <f>+D51+D53</f>
        <v>29295</v>
      </c>
      <c r="E55" s="88"/>
      <c r="F55" s="141">
        <f>+F51+F53</f>
        <v>0</v>
      </c>
      <c r="G55" s="88"/>
      <c r="H55" s="141">
        <f>+H51+H53</f>
        <v>0</v>
      </c>
      <c r="I55" s="88"/>
      <c r="J55" s="141">
        <f>+J51+J53</f>
        <v>-631</v>
      </c>
      <c r="K55" s="134"/>
      <c r="L55" s="141">
        <f>+L51+L53</f>
        <v>-24081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54"/>
  <sheetViews>
    <sheetView zoomScale="75" zoomScaleNormal="75" zoomScaleSheetLayoutView="80" workbookViewId="0">
      <pane ySplit="3" topLeftCell="A4" activePane="bottomLeft" state="frozen"/>
      <selection activeCell="D45" sqref="D45"/>
      <selection pane="bottomLeft" activeCell="B9" sqref="B9:D9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2" spans="1:16" ht="27" customHeight="1" x14ac:dyDescent="0.3">
      <c r="B2" s="246" t="str">
        <f>'R&amp;P Accounts'!B2</f>
        <v>St Kane's Early Learning &amp; Childcare Centre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N2" s="246" t="str">
        <f>'R&amp;P Accounts'!L2</f>
        <v>SC013759</v>
      </c>
      <c r="O2" s="246"/>
      <c r="P2" s="246"/>
    </row>
    <row r="3" spans="1:16" s="46" customFormat="1" ht="26.25" customHeight="1" x14ac:dyDescent="0.2">
      <c r="A3" s="80" t="s">
        <v>123</v>
      </c>
      <c r="B3" s="43"/>
      <c r="C3" s="42"/>
      <c r="D3" s="42"/>
      <c r="E3" s="42"/>
      <c r="F3" s="272"/>
      <c r="G3" s="272"/>
      <c r="H3" s="272"/>
      <c r="I3" s="44"/>
      <c r="J3" s="44"/>
      <c r="K3" s="44"/>
      <c r="L3" s="45"/>
      <c r="M3" s="44"/>
      <c r="N3" s="45"/>
      <c r="O3" s="44"/>
      <c r="P3" s="45"/>
    </row>
    <row r="4" spans="1:16" ht="40.5" customHeight="1" x14ac:dyDescent="0.25">
      <c r="A4" s="50" t="s">
        <v>6</v>
      </c>
      <c r="B4" s="249" t="s">
        <v>5</v>
      </c>
      <c r="C4" s="249"/>
      <c r="D4" s="249"/>
      <c r="E4" s="18"/>
      <c r="F4" s="72" t="s">
        <v>2</v>
      </c>
      <c r="G4" s="15"/>
      <c r="H4" s="72" t="s">
        <v>3</v>
      </c>
      <c r="I4" s="82"/>
      <c r="J4" s="72" t="s">
        <v>80</v>
      </c>
      <c r="K4" s="82"/>
      <c r="L4" s="72" t="s">
        <v>82</v>
      </c>
      <c r="M4" s="82"/>
      <c r="N4" s="72" t="s">
        <v>76</v>
      </c>
      <c r="O4" s="82"/>
      <c r="P4" s="72" t="s">
        <v>77</v>
      </c>
    </row>
    <row r="5" spans="1:16" x14ac:dyDescent="0.2">
      <c r="B5" s="250"/>
      <c r="C5" s="250"/>
      <c r="D5" s="250"/>
      <c r="E5" s="68"/>
      <c r="F5" s="17" t="s">
        <v>4</v>
      </c>
      <c r="H5" s="17" t="s">
        <v>4</v>
      </c>
      <c r="I5" s="12"/>
      <c r="J5" s="17" t="s">
        <v>4</v>
      </c>
      <c r="K5" s="12"/>
      <c r="L5" s="17" t="s">
        <v>4</v>
      </c>
      <c r="M5" s="12"/>
      <c r="N5" s="17" t="s">
        <v>4</v>
      </c>
      <c r="O5" s="12"/>
      <c r="P5" s="17" t="s">
        <v>4</v>
      </c>
    </row>
    <row r="6" spans="1:16" ht="30" customHeight="1" x14ac:dyDescent="0.2">
      <c r="A6" s="267" t="s">
        <v>9</v>
      </c>
      <c r="B6" s="251" t="s">
        <v>40</v>
      </c>
      <c r="C6" s="251"/>
      <c r="D6" s="251"/>
      <c r="E6" s="23"/>
      <c r="F6" s="146">
        <v>48743</v>
      </c>
      <c r="G6" s="147"/>
      <c r="H6" s="146">
        <v>46</v>
      </c>
      <c r="I6" s="147"/>
      <c r="J6" s="146"/>
      <c r="K6" s="147"/>
      <c r="L6" s="146"/>
      <c r="M6" s="147"/>
      <c r="N6" s="148">
        <f>F6+H6+J6+L6</f>
        <v>48789</v>
      </c>
      <c r="O6" s="147"/>
      <c r="P6" s="146">
        <v>72870</v>
      </c>
    </row>
    <row r="7" spans="1:16" ht="30" customHeight="1" x14ac:dyDescent="0.2">
      <c r="A7" s="268"/>
      <c r="B7" s="251" t="s">
        <v>41</v>
      </c>
      <c r="C7" s="251"/>
      <c r="D7" s="251"/>
      <c r="E7" s="23"/>
      <c r="F7" s="146">
        <f>'R&amp;P Accounts'!B55</f>
        <v>-29926</v>
      </c>
      <c r="G7" s="147"/>
      <c r="H7" s="146">
        <f>'R&amp;P Accounts'!D55</f>
        <v>29295</v>
      </c>
      <c r="I7" s="147"/>
      <c r="J7" s="146"/>
      <c r="K7" s="147"/>
      <c r="L7" s="146"/>
      <c r="M7" s="147"/>
      <c r="N7" s="148">
        <f>F7+H7+J7+L7</f>
        <v>-631</v>
      </c>
      <c r="O7" s="147"/>
      <c r="P7" s="146">
        <v>-24081</v>
      </c>
    </row>
    <row r="8" spans="1:16" ht="26.25" customHeight="1" x14ac:dyDescent="0.2">
      <c r="A8" s="268"/>
      <c r="B8" s="273"/>
      <c r="C8" s="274"/>
      <c r="D8" s="275"/>
      <c r="E8" s="23"/>
      <c r="F8" s="149"/>
      <c r="G8" s="147"/>
      <c r="H8" s="149"/>
      <c r="I8" s="147"/>
      <c r="J8" s="149"/>
      <c r="K8" s="147"/>
      <c r="L8" s="149"/>
      <c r="M8" s="147"/>
      <c r="N8" s="148">
        <f>F8+H8+J8+L8</f>
        <v>0</v>
      </c>
      <c r="O8" s="147"/>
      <c r="P8" s="149"/>
    </row>
    <row r="9" spans="1:16" ht="26.25" customHeight="1" thickBot="1" x14ac:dyDescent="0.25">
      <c r="A9" s="268"/>
      <c r="B9" s="251"/>
      <c r="C9" s="251"/>
      <c r="D9" s="251"/>
      <c r="E9" s="23"/>
      <c r="F9" s="150"/>
      <c r="G9" s="147"/>
      <c r="H9" s="150"/>
      <c r="I9" s="147"/>
      <c r="J9" s="150"/>
      <c r="K9" s="147"/>
      <c r="L9" s="150"/>
      <c r="M9" s="147"/>
      <c r="N9" s="151">
        <f>F9+H9+J9+L9</f>
        <v>0</v>
      </c>
      <c r="O9" s="147"/>
      <c r="P9" s="150"/>
    </row>
    <row r="10" spans="1:16" ht="30" customHeight="1" thickTop="1" thickBot="1" x14ac:dyDescent="0.25">
      <c r="B10" s="270" t="s">
        <v>39</v>
      </c>
      <c r="C10" s="270"/>
      <c r="D10" s="270"/>
      <c r="E10" s="41"/>
      <c r="F10" s="152">
        <f>SUM(F6:F9)</f>
        <v>18817</v>
      </c>
      <c r="G10" s="135"/>
      <c r="H10" s="152">
        <f>SUM(H6:H9)</f>
        <v>29341</v>
      </c>
      <c r="I10" s="101"/>
      <c r="J10" s="152">
        <f>SUM(J6:J9)</f>
        <v>0</v>
      </c>
      <c r="K10" s="101"/>
      <c r="L10" s="152">
        <f>SUM(L6:L9)</f>
        <v>0</v>
      </c>
      <c r="M10" s="247"/>
      <c r="N10" s="153">
        <f>F10+H10+J10+L10</f>
        <v>48158</v>
      </c>
      <c r="O10" s="247"/>
      <c r="P10" s="152">
        <f>SUM(P6:P9)</f>
        <v>48789</v>
      </c>
    </row>
    <row r="11" spans="1:16" ht="26.25" customHeight="1" thickTop="1" x14ac:dyDescent="0.2">
      <c r="B11" s="271" t="s">
        <v>78</v>
      </c>
      <c r="C11" s="271"/>
      <c r="D11" s="271"/>
      <c r="E11" s="22"/>
      <c r="F11" s="136">
        <f>F7-'R&amp;P Accounts'!B55</f>
        <v>0</v>
      </c>
      <c r="G11" s="101"/>
      <c r="H11" s="136">
        <f>H7-'R&amp;P Accounts'!D55</f>
        <v>0</v>
      </c>
      <c r="I11" s="101"/>
      <c r="J11" s="136">
        <f>J7-'R&amp;P Accounts'!F55</f>
        <v>0</v>
      </c>
      <c r="K11" s="101"/>
      <c r="L11" s="136">
        <f>L7-'R&amp;P Accounts'!H55</f>
        <v>0</v>
      </c>
      <c r="M11" s="247"/>
      <c r="N11" s="136">
        <f>N7-'R&amp;P Accounts'!J55</f>
        <v>0</v>
      </c>
      <c r="O11" s="247"/>
      <c r="P11" s="136">
        <f>P7-'R&amp;P Accounts'!L55</f>
        <v>0</v>
      </c>
    </row>
    <row r="12" spans="1:16" x14ac:dyDescent="0.2">
      <c r="B12" s="263"/>
      <c r="C12" s="263"/>
      <c r="D12" s="263"/>
      <c r="E12" s="19"/>
      <c r="G12" s="248"/>
      <c r="I12" s="248"/>
      <c r="J12" s="12"/>
      <c r="K12" s="12"/>
      <c r="M12" s="248"/>
      <c r="O12" s="248"/>
    </row>
    <row r="13" spans="1:16" ht="30.75" customHeight="1" x14ac:dyDescent="0.25">
      <c r="B13" s="255" t="s">
        <v>20</v>
      </c>
      <c r="C13" s="255"/>
      <c r="D13" s="255"/>
      <c r="E13" s="20"/>
      <c r="G13" s="248"/>
      <c r="H13" s="5"/>
      <c r="I13" s="248"/>
      <c r="J13" s="252" t="s">
        <v>14</v>
      </c>
      <c r="K13" s="252"/>
      <c r="L13" s="252"/>
      <c r="M13" s="248"/>
      <c r="N13" s="5" t="s">
        <v>46</v>
      </c>
      <c r="O13" s="248"/>
      <c r="P13" s="5" t="s">
        <v>10</v>
      </c>
    </row>
    <row r="14" spans="1:16" s="61" customFormat="1" x14ac:dyDescent="0.2">
      <c r="B14" s="256"/>
      <c r="C14" s="256"/>
      <c r="D14" s="256"/>
      <c r="E14" s="62"/>
      <c r="F14" s="63"/>
      <c r="H14" s="63"/>
      <c r="I14" s="64"/>
      <c r="J14" s="64"/>
      <c r="K14" s="64"/>
      <c r="M14" s="64"/>
      <c r="N14" s="17" t="s">
        <v>4</v>
      </c>
      <c r="O14" s="12"/>
      <c r="P14" s="17" t="s">
        <v>4</v>
      </c>
    </row>
    <row r="15" spans="1:16" ht="20.100000000000001" customHeight="1" x14ac:dyDescent="0.2">
      <c r="A15" s="267" t="s">
        <v>43</v>
      </c>
      <c r="B15" s="257"/>
      <c r="C15" s="257"/>
      <c r="D15" s="257"/>
      <c r="E15" s="24"/>
      <c r="G15" s="248"/>
      <c r="I15" s="12"/>
      <c r="J15" s="276"/>
      <c r="K15" s="277"/>
      <c r="L15" s="278"/>
      <c r="M15" s="18"/>
      <c r="N15" s="137"/>
      <c r="O15" s="101"/>
      <c r="P15" s="137"/>
    </row>
    <row r="16" spans="1:16" ht="20.100000000000001" customHeight="1" x14ac:dyDescent="0.2">
      <c r="A16" s="268"/>
      <c r="B16" s="257"/>
      <c r="C16" s="257"/>
      <c r="D16" s="257"/>
      <c r="E16" s="24"/>
      <c r="G16" s="248"/>
      <c r="H16" s="5"/>
      <c r="I16" s="12"/>
      <c r="J16" s="276"/>
      <c r="K16" s="277"/>
      <c r="L16" s="278"/>
      <c r="M16" s="18"/>
      <c r="N16" s="137"/>
      <c r="O16" s="101"/>
      <c r="P16" s="137"/>
    </row>
    <row r="17" spans="1:16" ht="20.100000000000001" customHeight="1" x14ac:dyDescent="0.2">
      <c r="A17" s="268"/>
      <c r="B17" s="257"/>
      <c r="C17" s="257"/>
      <c r="D17" s="257"/>
      <c r="E17" s="24"/>
      <c r="F17" s="12"/>
      <c r="G17" s="12"/>
      <c r="H17" s="59"/>
      <c r="I17" s="12"/>
      <c r="J17" s="276"/>
      <c r="K17" s="277"/>
      <c r="L17" s="278"/>
      <c r="M17" s="18"/>
      <c r="N17" s="137"/>
      <c r="O17" s="101"/>
      <c r="P17" s="137"/>
    </row>
    <row r="18" spans="1:16" ht="20.100000000000001" customHeight="1" x14ac:dyDescent="0.2">
      <c r="A18" s="268"/>
      <c r="B18" s="257"/>
      <c r="C18" s="257"/>
      <c r="D18" s="257"/>
      <c r="E18" s="24"/>
      <c r="F18" s="12"/>
      <c r="G18" s="12"/>
      <c r="H18" s="59"/>
      <c r="I18" s="12"/>
      <c r="J18" s="276"/>
      <c r="K18" s="277"/>
      <c r="L18" s="278"/>
      <c r="M18" s="18"/>
      <c r="N18" s="137"/>
      <c r="O18" s="101"/>
      <c r="P18" s="137"/>
    </row>
    <row r="19" spans="1:16" ht="20.100000000000001" customHeight="1" thickBot="1" x14ac:dyDescent="0.25">
      <c r="A19" s="268"/>
      <c r="B19" s="257"/>
      <c r="C19" s="257"/>
      <c r="D19" s="257"/>
      <c r="E19" s="24"/>
      <c r="F19" s="12"/>
      <c r="G19" s="12"/>
      <c r="H19" s="59"/>
      <c r="I19" s="12"/>
      <c r="J19" s="276"/>
      <c r="K19" s="277"/>
      <c r="L19" s="278"/>
      <c r="M19" s="18"/>
      <c r="N19" s="138"/>
      <c r="O19" s="101"/>
      <c r="P19" s="138"/>
    </row>
    <row r="20" spans="1:16" ht="20.100000000000001" customHeight="1" thickBot="1" x14ac:dyDescent="0.25">
      <c r="A20" s="70"/>
      <c r="B20" s="71"/>
      <c r="C20" s="71"/>
      <c r="D20" s="71"/>
      <c r="E20" s="24"/>
      <c r="F20" s="12"/>
      <c r="G20" s="12"/>
      <c r="H20" s="59"/>
      <c r="I20" s="12"/>
      <c r="K20" s="12"/>
      <c r="L20" s="83" t="s">
        <v>84</v>
      </c>
      <c r="M20" s="18"/>
      <c r="N20" s="139">
        <f>SUM(N15:N19)</f>
        <v>0</v>
      </c>
      <c r="O20" s="101"/>
      <c r="P20" s="139">
        <f>SUM(P15:P19)</f>
        <v>0</v>
      </c>
    </row>
    <row r="21" spans="1:16" x14ac:dyDescent="0.2">
      <c r="B21" s="269"/>
      <c r="C21" s="269"/>
      <c r="D21" s="269"/>
      <c r="E21" s="12"/>
      <c r="G21" s="12"/>
      <c r="I21" s="12"/>
      <c r="J21" s="12"/>
      <c r="K21" s="12"/>
      <c r="L21" s="17"/>
      <c r="M21" s="12"/>
      <c r="N21" s="17"/>
      <c r="O21" s="12"/>
      <c r="P21" s="17"/>
    </row>
    <row r="22" spans="1:16" ht="27" customHeight="1" x14ac:dyDescent="0.25">
      <c r="B22" s="255" t="s">
        <v>20</v>
      </c>
      <c r="C22" s="255"/>
      <c r="D22" s="255"/>
      <c r="E22" s="21"/>
      <c r="G22" s="12"/>
      <c r="H22" s="252" t="s">
        <v>14</v>
      </c>
      <c r="I22" s="252"/>
      <c r="J22" s="252"/>
      <c r="K22" s="12"/>
      <c r="L22" s="5" t="s">
        <v>47</v>
      </c>
      <c r="M22" s="12"/>
      <c r="N22" s="5" t="s">
        <v>55</v>
      </c>
      <c r="O22" s="12"/>
      <c r="P22" s="5" t="s">
        <v>10</v>
      </c>
    </row>
    <row r="23" spans="1:16" s="61" customFormat="1" x14ac:dyDescent="0.2">
      <c r="B23" s="256"/>
      <c r="C23" s="256"/>
      <c r="D23" s="256"/>
      <c r="E23" s="62"/>
      <c r="I23" s="64"/>
      <c r="J23" s="63"/>
      <c r="K23" s="64"/>
      <c r="L23" s="17" t="s">
        <v>4</v>
      </c>
      <c r="M23" s="12"/>
      <c r="N23" s="17" t="s">
        <v>4</v>
      </c>
      <c r="O23" s="12"/>
      <c r="P23" s="17" t="s">
        <v>4</v>
      </c>
    </row>
    <row r="24" spans="1:16" ht="20.100000000000001" customHeight="1" x14ac:dyDescent="0.2">
      <c r="A24" s="267" t="s">
        <v>44</v>
      </c>
      <c r="B24" s="257" t="s">
        <v>158</v>
      </c>
      <c r="C24" s="257"/>
      <c r="D24" s="257"/>
      <c r="E24" s="24"/>
      <c r="G24" s="12"/>
      <c r="H24" s="264" t="s">
        <v>156</v>
      </c>
      <c r="I24" s="265"/>
      <c r="J24" s="266"/>
      <c r="K24" s="18"/>
      <c r="L24" s="137"/>
      <c r="M24" s="101"/>
      <c r="N24" s="137">
        <v>856</v>
      </c>
      <c r="O24" s="101"/>
      <c r="P24" s="137"/>
    </row>
    <row r="25" spans="1:16" ht="20.100000000000001" customHeight="1" x14ac:dyDescent="0.2">
      <c r="A25" s="268"/>
      <c r="B25" s="257"/>
      <c r="C25" s="257"/>
      <c r="D25" s="257"/>
      <c r="E25" s="24"/>
      <c r="G25" s="12"/>
      <c r="H25" s="264"/>
      <c r="I25" s="265"/>
      <c r="J25" s="266"/>
      <c r="K25" s="18"/>
      <c r="L25" s="137"/>
      <c r="M25" s="101"/>
      <c r="N25" s="137"/>
      <c r="O25" s="101"/>
      <c r="P25" s="137"/>
    </row>
    <row r="26" spans="1:16" ht="20.100000000000001" customHeight="1" x14ac:dyDescent="0.2">
      <c r="A26" s="268"/>
      <c r="B26" s="257"/>
      <c r="C26" s="257"/>
      <c r="D26" s="257"/>
      <c r="E26" s="24"/>
      <c r="G26" s="12"/>
      <c r="H26" s="264"/>
      <c r="I26" s="265"/>
      <c r="J26" s="266"/>
      <c r="K26" s="18"/>
      <c r="L26" s="137"/>
      <c r="M26" s="101"/>
      <c r="N26" s="137"/>
      <c r="O26" s="101"/>
      <c r="P26" s="137"/>
    </row>
    <row r="27" spans="1:16" ht="20.100000000000001" customHeight="1" x14ac:dyDescent="0.2">
      <c r="A27" s="268"/>
      <c r="B27" s="257"/>
      <c r="C27" s="257"/>
      <c r="D27" s="257"/>
      <c r="E27" s="24"/>
      <c r="G27" s="12"/>
      <c r="H27" s="264"/>
      <c r="I27" s="265"/>
      <c r="J27" s="266"/>
      <c r="K27" s="18"/>
      <c r="L27" s="137"/>
      <c r="M27" s="101"/>
      <c r="N27" s="137"/>
      <c r="O27" s="101"/>
      <c r="P27" s="137"/>
    </row>
    <row r="28" spans="1:16" ht="20.100000000000001" customHeight="1" x14ac:dyDescent="0.2">
      <c r="A28" s="268"/>
      <c r="B28" s="257"/>
      <c r="C28" s="257"/>
      <c r="D28" s="257"/>
      <c r="E28" s="24"/>
      <c r="G28" s="12"/>
      <c r="H28" s="264"/>
      <c r="I28" s="265"/>
      <c r="J28" s="266"/>
      <c r="K28" s="18"/>
      <c r="L28" s="137"/>
      <c r="M28" s="101"/>
      <c r="N28" s="137"/>
      <c r="O28" s="101"/>
      <c r="P28" s="137"/>
    </row>
    <row r="29" spans="1:16" ht="20.100000000000001" customHeight="1" x14ac:dyDescent="0.2">
      <c r="A29" s="268"/>
      <c r="B29" s="257"/>
      <c r="C29" s="257"/>
      <c r="D29" s="257"/>
      <c r="E29" s="24"/>
      <c r="G29" s="12"/>
      <c r="H29" s="264"/>
      <c r="I29" s="265"/>
      <c r="J29" s="266"/>
      <c r="K29" s="18"/>
      <c r="L29" s="137"/>
      <c r="M29" s="101"/>
      <c r="N29" s="137"/>
      <c r="O29" s="101"/>
      <c r="P29" s="137"/>
    </row>
    <row r="30" spans="1:16" ht="20.100000000000001" customHeight="1" x14ac:dyDescent="0.2">
      <c r="A30" s="268"/>
      <c r="B30" s="257"/>
      <c r="C30" s="257"/>
      <c r="D30" s="257"/>
      <c r="E30" s="24"/>
      <c r="G30" s="12"/>
      <c r="H30" s="264"/>
      <c r="I30" s="265"/>
      <c r="J30" s="266"/>
      <c r="K30" s="18"/>
      <c r="L30" s="137"/>
      <c r="M30" s="101"/>
      <c r="N30" s="137"/>
      <c r="O30" s="101"/>
      <c r="P30" s="137"/>
    </row>
    <row r="31" spans="1:16" ht="20.100000000000001" customHeight="1" x14ac:dyDescent="0.2">
      <c r="A31" s="268"/>
      <c r="B31" s="257"/>
      <c r="C31" s="257"/>
      <c r="D31" s="257"/>
      <c r="E31" s="24"/>
      <c r="G31" s="12"/>
      <c r="H31" s="264"/>
      <c r="I31" s="265"/>
      <c r="J31" s="266"/>
      <c r="K31" s="18"/>
      <c r="L31" s="137"/>
      <c r="M31" s="101"/>
      <c r="N31" s="137"/>
      <c r="O31" s="101"/>
      <c r="P31" s="137"/>
    </row>
    <row r="32" spans="1:16" ht="20.100000000000001" customHeight="1" thickBot="1" x14ac:dyDescent="0.25">
      <c r="A32" s="268"/>
      <c r="B32" s="257"/>
      <c r="C32" s="257"/>
      <c r="D32" s="257"/>
      <c r="E32" s="24"/>
      <c r="G32" s="12"/>
      <c r="H32" s="264"/>
      <c r="I32" s="265"/>
      <c r="J32" s="266"/>
      <c r="K32" s="18"/>
      <c r="L32" s="138"/>
      <c r="M32" s="101"/>
      <c r="N32" s="138"/>
      <c r="O32" s="101"/>
      <c r="P32" s="138"/>
    </row>
    <row r="33" spans="1:16" ht="20.100000000000001" customHeight="1" thickBot="1" x14ac:dyDescent="0.25">
      <c r="A33" s="70"/>
      <c r="B33" s="71"/>
      <c r="C33" s="71"/>
      <c r="D33" s="71"/>
      <c r="E33" s="24"/>
      <c r="G33" s="12"/>
      <c r="I33" s="12"/>
      <c r="J33" s="72" t="s">
        <v>85</v>
      </c>
      <c r="K33" s="12"/>
      <c r="L33" s="139">
        <f>SUM(L24:L32)</f>
        <v>0</v>
      </c>
      <c r="M33" s="101"/>
      <c r="N33" s="139">
        <f>SUM(N24:N32)</f>
        <v>856</v>
      </c>
      <c r="O33" s="101"/>
      <c r="P33" s="139">
        <f>SUM(P24:P32)</f>
        <v>0</v>
      </c>
    </row>
    <row r="34" spans="1:16" ht="10.5" customHeight="1" x14ac:dyDescent="0.2">
      <c r="B34" s="263"/>
      <c r="C34" s="263"/>
      <c r="D34" s="263"/>
      <c r="E34" s="261"/>
      <c r="G34" s="261"/>
      <c r="H34" s="17"/>
      <c r="I34" s="248"/>
      <c r="J34" s="12"/>
      <c r="K34" s="12"/>
      <c r="L34" s="66"/>
      <c r="M34" s="248"/>
      <c r="N34" s="66"/>
      <c r="O34" s="262"/>
      <c r="P34" s="66"/>
    </row>
    <row r="35" spans="1:16" ht="19.5" customHeight="1" x14ac:dyDescent="0.25">
      <c r="B35" s="255" t="s">
        <v>20</v>
      </c>
      <c r="C35" s="255"/>
      <c r="D35" s="255"/>
      <c r="E35" s="261"/>
      <c r="G35" s="261"/>
      <c r="H35" s="17"/>
      <c r="I35" s="248"/>
      <c r="J35" s="252" t="s">
        <v>15</v>
      </c>
      <c r="K35" s="252"/>
      <c r="L35" s="252"/>
      <c r="M35" s="248"/>
      <c r="N35" s="5" t="s">
        <v>56</v>
      </c>
      <c r="O35" s="262"/>
      <c r="P35" s="5" t="s">
        <v>10</v>
      </c>
    </row>
    <row r="36" spans="1:16" s="61" customFormat="1" x14ac:dyDescent="0.2">
      <c r="B36" s="256"/>
      <c r="C36" s="256"/>
      <c r="D36" s="256"/>
      <c r="E36" s="62"/>
      <c r="F36" s="1"/>
      <c r="H36" s="63"/>
      <c r="I36" s="64"/>
      <c r="J36" s="64"/>
      <c r="K36" s="64"/>
      <c r="M36" s="64"/>
      <c r="N36" s="17" t="s">
        <v>4</v>
      </c>
      <c r="O36" s="12"/>
      <c r="P36" s="17" t="s">
        <v>4</v>
      </c>
    </row>
    <row r="37" spans="1:16" ht="20.100000000000001" customHeight="1" x14ac:dyDescent="0.2">
      <c r="A37" s="267" t="s">
        <v>45</v>
      </c>
      <c r="B37" s="257" t="s">
        <v>157</v>
      </c>
      <c r="C37" s="257"/>
      <c r="D37" s="257"/>
      <c r="E37" s="24"/>
      <c r="G37" s="12"/>
      <c r="H37" s="17"/>
      <c r="I37" s="12"/>
      <c r="J37" s="258" t="s">
        <v>156</v>
      </c>
      <c r="K37" s="259"/>
      <c r="L37" s="260"/>
      <c r="M37" s="12"/>
      <c r="N37" s="126">
        <v>11</v>
      </c>
      <c r="O37" s="134"/>
      <c r="P37" s="126"/>
    </row>
    <row r="38" spans="1:16" ht="20.100000000000001" customHeight="1" x14ac:dyDescent="0.2">
      <c r="A38" s="268"/>
      <c r="B38" s="257"/>
      <c r="C38" s="257"/>
      <c r="D38" s="257"/>
      <c r="E38" s="24"/>
      <c r="G38" s="12"/>
      <c r="H38" s="17"/>
      <c r="I38" s="12"/>
      <c r="J38" s="258"/>
      <c r="K38" s="259"/>
      <c r="L38" s="260"/>
      <c r="M38" s="12"/>
      <c r="N38" s="126"/>
      <c r="O38" s="134"/>
      <c r="P38" s="126"/>
    </row>
    <row r="39" spans="1:16" ht="20.100000000000001" customHeight="1" x14ac:dyDescent="0.2">
      <c r="A39" s="268"/>
      <c r="B39" s="257"/>
      <c r="C39" s="257"/>
      <c r="D39" s="257"/>
      <c r="E39" s="24"/>
      <c r="G39" s="12"/>
      <c r="H39" s="17"/>
      <c r="I39" s="12"/>
      <c r="J39" s="258"/>
      <c r="K39" s="259"/>
      <c r="L39" s="260"/>
      <c r="M39" s="12"/>
      <c r="N39" s="126"/>
      <c r="O39" s="134"/>
      <c r="P39" s="126"/>
    </row>
    <row r="40" spans="1:16" ht="20.100000000000001" customHeight="1" x14ac:dyDescent="0.2">
      <c r="A40" s="268"/>
      <c r="B40" s="257"/>
      <c r="C40" s="257"/>
      <c r="D40" s="257"/>
      <c r="E40" s="24"/>
      <c r="G40" s="12"/>
      <c r="H40" s="17"/>
      <c r="I40" s="12"/>
      <c r="J40" s="258"/>
      <c r="K40" s="259"/>
      <c r="L40" s="260"/>
      <c r="M40" s="12"/>
      <c r="N40" s="126"/>
      <c r="O40" s="134"/>
      <c r="P40" s="126"/>
    </row>
    <row r="41" spans="1:16" ht="20.100000000000001" customHeight="1" thickBot="1" x14ac:dyDescent="0.25">
      <c r="A41" s="268"/>
      <c r="B41" s="257"/>
      <c r="C41" s="257"/>
      <c r="D41" s="257"/>
      <c r="E41" s="24"/>
      <c r="G41" s="12"/>
      <c r="H41" s="17"/>
      <c r="I41" s="12"/>
      <c r="J41" s="258"/>
      <c r="K41" s="259"/>
      <c r="L41" s="260"/>
      <c r="M41" s="12"/>
      <c r="N41" s="210"/>
      <c r="O41" s="134"/>
      <c r="P41" s="210"/>
    </row>
    <row r="42" spans="1:16" ht="20.100000000000001" customHeight="1" thickBot="1" x14ac:dyDescent="0.25">
      <c r="A42" s="70"/>
      <c r="B42" s="71"/>
      <c r="C42" s="71"/>
      <c r="D42" s="71"/>
      <c r="E42" s="24"/>
      <c r="G42" s="12"/>
      <c r="H42" s="17"/>
      <c r="I42" s="12"/>
      <c r="K42" s="12"/>
      <c r="L42" s="72" t="s">
        <v>85</v>
      </c>
      <c r="M42" s="12"/>
      <c r="N42" s="211">
        <f>SUM(N37:N41)</f>
        <v>11</v>
      </c>
      <c r="O42" s="134"/>
      <c r="P42" s="211">
        <f>SUM(P37:P41)</f>
        <v>0</v>
      </c>
    </row>
    <row r="43" spans="1:16" x14ac:dyDescent="0.2">
      <c r="A43" s="16"/>
      <c r="B43" s="38"/>
      <c r="C43" s="12"/>
      <c r="D43" s="12"/>
      <c r="E43" s="12"/>
      <c r="F43" s="12"/>
      <c r="G43" s="12"/>
      <c r="H43" s="12"/>
      <c r="I43" s="12"/>
      <c r="J43" s="12"/>
      <c r="K43" s="12"/>
      <c r="M43" s="12"/>
      <c r="O43" s="12"/>
    </row>
    <row r="44" spans="1:16" ht="24" x14ac:dyDescent="0.25">
      <c r="B44" s="255" t="s">
        <v>20</v>
      </c>
      <c r="C44" s="255"/>
      <c r="D44" s="255"/>
      <c r="E44" s="12"/>
      <c r="G44" s="12"/>
      <c r="H44" s="12"/>
      <c r="I44" s="12"/>
      <c r="J44" s="252" t="s">
        <v>15</v>
      </c>
      <c r="K44" s="252"/>
      <c r="L44" s="252"/>
      <c r="M44" s="12"/>
      <c r="N44" s="17" t="s">
        <v>57</v>
      </c>
      <c r="O44" s="12"/>
      <c r="P44" s="5" t="s">
        <v>10</v>
      </c>
    </row>
    <row r="45" spans="1:16" s="61" customFormat="1" x14ac:dyDescent="0.2">
      <c r="B45" s="256"/>
      <c r="C45" s="256"/>
      <c r="D45" s="256"/>
      <c r="E45" s="62"/>
      <c r="F45" s="63"/>
      <c r="H45" s="63"/>
      <c r="I45" s="64"/>
      <c r="J45" s="64"/>
      <c r="K45" s="64"/>
      <c r="L45" s="63"/>
      <c r="M45" s="64"/>
      <c r="N45" s="17" t="s">
        <v>4</v>
      </c>
      <c r="O45" s="12"/>
      <c r="P45" s="17" t="s">
        <v>4</v>
      </c>
    </row>
    <row r="46" spans="1:16" ht="20.100000000000001" customHeight="1" x14ac:dyDescent="0.2">
      <c r="A46" s="267" t="s">
        <v>70</v>
      </c>
      <c r="B46" s="257"/>
      <c r="C46" s="257"/>
      <c r="D46" s="257"/>
      <c r="E46" s="24"/>
      <c r="G46" s="12"/>
      <c r="H46" s="12"/>
      <c r="I46" s="12"/>
      <c r="J46" s="258"/>
      <c r="K46" s="259"/>
      <c r="L46" s="260"/>
      <c r="M46" s="12"/>
      <c r="N46" s="102"/>
      <c r="O46" s="101"/>
      <c r="P46" s="102"/>
    </row>
    <row r="47" spans="1:16" ht="20.100000000000001" customHeight="1" x14ac:dyDescent="0.2">
      <c r="A47" s="268"/>
      <c r="B47" s="257"/>
      <c r="C47" s="257"/>
      <c r="D47" s="257"/>
      <c r="E47" s="24"/>
      <c r="G47" s="12"/>
      <c r="H47" s="12"/>
      <c r="I47" s="12"/>
      <c r="J47" s="258"/>
      <c r="K47" s="259"/>
      <c r="L47" s="260"/>
      <c r="M47" s="12"/>
      <c r="N47" s="102"/>
      <c r="O47" s="101"/>
      <c r="P47" s="102"/>
    </row>
    <row r="48" spans="1:16" ht="20.100000000000001" customHeight="1" thickBot="1" x14ac:dyDescent="0.25">
      <c r="A48" s="268"/>
      <c r="B48" s="257"/>
      <c r="C48" s="257"/>
      <c r="D48" s="257"/>
      <c r="E48" s="24"/>
      <c r="G48" s="12"/>
      <c r="H48" s="12"/>
      <c r="I48" s="12"/>
      <c r="J48" s="258"/>
      <c r="K48" s="259"/>
      <c r="L48" s="260"/>
      <c r="M48" s="12"/>
      <c r="N48" s="140"/>
      <c r="O48" s="101"/>
      <c r="P48" s="140"/>
    </row>
    <row r="49" spans="1:16" ht="20.100000000000001" customHeight="1" thickBot="1" x14ac:dyDescent="0.25">
      <c r="A49" s="70"/>
      <c r="B49" s="71"/>
      <c r="C49" s="71"/>
      <c r="D49" s="71"/>
      <c r="E49" s="24"/>
      <c r="G49" s="12"/>
      <c r="H49" s="12"/>
      <c r="I49" s="12"/>
      <c r="K49" s="12"/>
      <c r="L49" s="72" t="s">
        <v>85</v>
      </c>
      <c r="M49" s="12"/>
      <c r="N49" s="139">
        <f>SUM(N46:N48)</f>
        <v>0</v>
      </c>
      <c r="O49" s="101"/>
      <c r="P49" s="139">
        <f>SUM(P46:P48)</f>
        <v>0</v>
      </c>
    </row>
    <row r="50" spans="1:16" x14ac:dyDescent="0.2">
      <c r="A50" s="16"/>
      <c r="B50" s="38"/>
      <c r="C50" s="12"/>
      <c r="D50" s="12"/>
      <c r="E50" s="12"/>
      <c r="F50" s="12"/>
      <c r="G50" s="12"/>
      <c r="H50" s="12"/>
      <c r="I50" s="12"/>
      <c r="J50" s="12"/>
      <c r="K50" s="12"/>
      <c r="M50" s="12"/>
      <c r="O50" s="12"/>
    </row>
    <row r="51" spans="1:16" ht="40.5" customHeight="1" x14ac:dyDescent="0.25">
      <c r="A51" s="73" t="s">
        <v>79</v>
      </c>
      <c r="B51" s="253" t="s">
        <v>16</v>
      </c>
      <c r="C51" s="253"/>
      <c r="D51" s="253"/>
      <c r="E51" s="253"/>
      <c r="F51" s="253"/>
      <c r="G51" s="74"/>
      <c r="H51" s="254" t="s">
        <v>17</v>
      </c>
      <c r="I51" s="254"/>
      <c r="J51" s="254"/>
      <c r="K51" s="254"/>
      <c r="L51" s="254"/>
      <c r="M51" s="75"/>
      <c r="N51" s="75"/>
      <c r="O51" s="76"/>
      <c r="P51" s="77" t="s">
        <v>18</v>
      </c>
    </row>
    <row r="52" spans="1:16" ht="33.75" customHeight="1" x14ac:dyDescent="0.2">
      <c r="A52" s="51"/>
      <c r="B52" s="279"/>
      <c r="C52" s="280"/>
      <c r="D52" s="280"/>
      <c r="E52" s="280"/>
      <c r="F52" s="281"/>
      <c r="G52" s="65"/>
      <c r="H52" s="279"/>
      <c r="I52" s="280"/>
      <c r="J52" s="280"/>
      <c r="K52" s="280"/>
      <c r="L52" s="280"/>
      <c r="M52" s="280"/>
      <c r="N52" s="281"/>
      <c r="P52" s="78"/>
    </row>
    <row r="53" spans="1:16" ht="33.75" customHeight="1" x14ac:dyDescent="0.2">
      <c r="A53" s="51"/>
      <c r="B53" s="282"/>
      <c r="C53" s="283"/>
      <c r="D53" s="283"/>
      <c r="E53" s="283"/>
      <c r="F53" s="284"/>
      <c r="G53" s="65"/>
      <c r="H53" s="285"/>
      <c r="I53" s="286"/>
      <c r="J53" s="286"/>
      <c r="K53" s="286"/>
      <c r="L53" s="286"/>
      <c r="M53" s="286"/>
      <c r="N53" s="287"/>
      <c r="P53" s="79"/>
    </row>
    <row r="54" spans="1:16" ht="14.25" x14ac:dyDescent="0.2">
      <c r="F54" s="65"/>
      <c r="G54" s="65"/>
    </row>
  </sheetData>
  <mergeCells count="93">
    <mergeCell ref="J15:L15"/>
    <mergeCell ref="J16:L16"/>
    <mergeCell ref="B52:F52"/>
    <mergeCell ref="B53:F53"/>
    <mergeCell ref="H52:N52"/>
    <mergeCell ref="H53:N53"/>
    <mergeCell ref="J17:L17"/>
    <mergeCell ref="J18:L18"/>
    <mergeCell ref="J19:L19"/>
    <mergeCell ref="H22:J22"/>
    <mergeCell ref="H28:J28"/>
    <mergeCell ref="J35:L35"/>
    <mergeCell ref="J37:L37"/>
    <mergeCell ref="J38:L38"/>
    <mergeCell ref="J39:L39"/>
    <mergeCell ref="J47:L47"/>
    <mergeCell ref="B22:D22"/>
    <mergeCell ref="F3:H3"/>
    <mergeCell ref="B8:D8"/>
    <mergeCell ref="B24:D24"/>
    <mergeCell ref="B25:D25"/>
    <mergeCell ref="G12:G13"/>
    <mergeCell ref="A6:A9"/>
    <mergeCell ref="B18:D18"/>
    <mergeCell ref="B19:D19"/>
    <mergeCell ref="B21:D21"/>
    <mergeCell ref="A15:A19"/>
    <mergeCell ref="B10:D10"/>
    <mergeCell ref="B11:D11"/>
    <mergeCell ref="B6:D6"/>
    <mergeCell ref="B12:D12"/>
    <mergeCell ref="B13:D13"/>
    <mergeCell ref="B15:D15"/>
    <mergeCell ref="B16:D16"/>
    <mergeCell ref="B17:D17"/>
    <mergeCell ref="A24:A32"/>
    <mergeCell ref="H27:J27"/>
    <mergeCell ref="A46:A48"/>
    <mergeCell ref="B46:D46"/>
    <mergeCell ref="B47:D47"/>
    <mergeCell ref="B48:D48"/>
    <mergeCell ref="B39:D39"/>
    <mergeCell ref="A37:A41"/>
    <mergeCell ref="B26:D26"/>
    <mergeCell ref="B27:D27"/>
    <mergeCell ref="H32:J32"/>
    <mergeCell ref="H30:J30"/>
    <mergeCell ref="H31:J31"/>
    <mergeCell ref="H29:J29"/>
    <mergeCell ref="J48:L48"/>
    <mergeCell ref="J40:L40"/>
    <mergeCell ref="O34:O35"/>
    <mergeCell ref="B14:D14"/>
    <mergeCell ref="B23:D23"/>
    <mergeCell ref="B31:D31"/>
    <mergeCell ref="B32:D32"/>
    <mergeCell ref="B34:D34"/>
    <mergeCell ref="B35:D35"/>
    <mergeCell ref="B28:D28"/>
    <mergeCell ref="B29:D29"/>
    <mergeCell ref="B30:D30"/>
    <mergeCell ref="G34:G35"/>
    <mergeCell ref="I34:I35"/>
    <mergeCell ref="G15:G16"/>
    <mergeCell ref="H24:J24"/>
    <mergeCell ref="H25:J25"/>
    <mergeCell ref="H26:J26"/>
    <mergeCell ref="M34:M35"/>
    <mergeCell ref="B51:F51"/>
    <mergeCell ref="H51:L51"/>
    <mergeCell ref="B44:D44"/>
    <mergeCell ref="B36:D36"/>
    <mergeCell ref="B41:D41"/>
    <mergeCell ref="B37:D37"/>
    <mergeCell ref="B38:D38"/>
    <mergeCell ref="B45:D45"/>
    <mergeCell ref="B40:D40"/>
    <mergeCell ref="J41:L41"/>
    <mergeCell ref="J44:L44"/>
    <mergeCell ref="J46:L46"/>
    <mergeCell ref="E34:E35"/>
    <mergeCell ref="B2:L2"/>
    <mergeCell ref="N2:P2"/>
    <mergeCell ref="M10:M11"/>
    <mergeCell ref="M12:M13"/>
    <mergeCell ref="O10:O11"/>
    <mergeCell ref="O12:O13"/>
    <mergeCell ref="B4:D4"/>
    <mergeCell ref="B5:D5"/>
    <mergeCell ref="B7:D7"/>
    <mergeCell ref="B9:D9"/>
    <mergeCell ref="I12:I13"/>
    <mergeCell ref="J13:L13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O20" sqref="O20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6" t="str">
        <f>'R&amp;P Accounts'!B2</f>
        <v>St Kane's Early Learning &amp; Childcare Centre</v>
      </c>
      <c r="C1" s="246"/>
      <c r="D1" s="246"/>
      <c r="E1" s="246"/>
      <c r="F1" s="246"/>
      <c r="G1" s="246"/>
      <c r="H1" s="246"/>
      <c r="I1" s="246"/>
      <c r="J1" s="246"/>
      <c r="K1" s="324" t="str">
        <f>'R&amp;P Accounts'!L2</f>
        <v>SC013759</v>
      </c>
      <c r="L1" s="324"/>
    </row>
    <row r="2" spans="1:12" ht="10.5" customHeight="1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12" ht="20.100000000000001" customHeight="1" x14ac:dyDescent="0.2">
      <c r="A5" s="300" t="s">
        <v>112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1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1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1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1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</row>
    <row r="11" spans="1:12" ht="27" customHeight="1" x14ac:dyDescent="0.2">
      <c r="B11" s="319" t="s">
        <v>50</v>
      </c>
      <c r="C11" s="319"/>
      <c r="D11" s="319"/>
      <c r="E11" s="319"/>
      <c r="F11" s="319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300" t="s">
        <v>59</v>
      </c>
      <c r="B12" s="302"/>
      <c r="C12" s="303"/>
      <c r="D12" s="303"/>
      <c r="E12" s="303"/>
      <c r="F12" s="304"/>
      <c r="G12" s="18"/>
      <c r="H12" s="187"/>
      <c r="I12" s="188"/>
      <c r="J12" s="189"/>
      <c r="K12" s="190"/>
    </row>
    <row r="13" spans="1:12" ht="20.100000000000001" customHeight="1" x14ac:dyDescent="0.25">
      <c r="A13" s="301"/>
      <c r="B13" s="302"/>
      <c r="C13" s="303"/>
      <c r="D13" s="303"/>
      <c r="E13" s="303"/>
      <c r="F13" s="304"/>
      <c r="G13" s="18"/>
      <c r="H13" s="187"/>
      <c r="I13" s="188"/>
      <c r="J13" s="189"/>
      <c r="K13" s="190"/>
    </row>
    <row r="14" spans="1:12" ht="20.100000000000001" customHeight="1" x14ac:dyDescent="0.25">
      <c r="A14" s="301"/>
      <c r="B14" s="302"/>
      <c r="C14" s="303"/>
      <c r="D14" s="303"/>
      <c r="E14" s="303"/>
      <c r="F14" s="304"/>
      <c r="G14" s="18"/>
      <c r="H14" s="187"/>
      <c r="I14" s="188"/>
      <c r="J14" s="189"/>
      <c r="K14" s="190"/>
    </row>
    <row r="15" spans="1:12" ht="20.100000000000001" customHeight="1" x14ac:dyDescent="0.25">
      <c r="A15" s="301"/>
      <c r="B15" s="302"/>
      <c r="C15" s="303"/>
      <c r="D15" s="303"/>
      <c r="E15" s="303"/>
      <c r="F15" s="304"/>
      <c r="G15" s="18"/>
      <c r="H15" s="187"/>
      <c r="I15" s="188"/>
      <c r="J15" s="189"/>
      <c r="K15" s="190"/>
    </row>
    <row r="16" spans="1:12" ht="20.100000000000001" customHeight="1" x14ac:dyDescent="0.25">
      <c r="A16" s="301"/>
      <c r="B16" s="305"/>
      <c r="C16" s="306"/>
      <c r="D16" s="306"/>
      <c r="E16" s="306"/>
      <c r="F16" s="307"/>
      <c r="G16" s="18"/>
      <c r="H16" s="187"/>
      <c r="I16" s="188"/>
      <c r="J16" s="189"/>
      <c r="K16" s="191"/>
    </row>
    <row r="17" spans="1:11" ht="20.25" customHeight="1" x14ac:dyDescent="0.25">
      <c r="A17" s="12"/>
      <c r="B17" s="321" t="s">
        <v>84</v>
      </c>
      <c r="C17" s="321"/>
      <c r="D17" s="321"/>
      <c r="E17" s="321"/>
      <c r="F17" s="321"/>
      <c r="G17" s="321"/>
      <c r="H17" s="321"/>
      <c r="I17" s="321"/>
      <c r="J17" s="321"/>
      <c r="K17" s="212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60</v>
      </c>
      <c r="B19" s="311" t="s">
        <v>116</v>
      </c>
      <c r="C19" s="312"/>
      <c r="D19" s="312"/>
      <c r="E19" s="312"/>
      <c r="F19" s="312"/>
      <c r="G19" s="312"/>
      <c r="H19" s="312"/>
      <c r="I19" s="312"/>
      <c r="J19" s="313"/>
      <c r="K19" s="317" t="s">
        <v>136</v>
      </c>
    </row>
    <row r="20" spans="1:11" ht="17.25" customHeight="1" x14ac:dyDescent="0.2">
      <c r="A20" s="16"/>
      <c r="B20" s="314"/>
      <c r="C20" s="315"/>
      <c r="D20" s="315"/>
      <c r="E20" s="315"/>
      <c r="F20" s="315"/>
      <c r="G20" s="315"/>
      <c r="H20" s="315"/>
      <c r="I20" s="315"/>
      <c r="J20" s="316"/>
      <c r="K20" s="318"/>
    </row>
    <row r="21" spans="1:11" ht="12.75" customHeight="1" x14ac:dyDescent="0.2">
      <c r="A21" s="261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27" customHeight="1" x14ac:dyDescent="0.2">
      <c r="B22" s="319" t="s">
        <v>51</v>
      </c>
      <c r="C22" s="319"/>
      <c r="D22" s="319"/>
      <c r="E22" s="319"/>
      <c r="F22" s="319"/>
      <c r="G22" s="319"/>
      <c r="H22" s="319"/>
      <c r="I22" s="319"/>
      <c r="J22" s="319"/>
      <c r="K22" s="17" t="s">
        <v>48</v>
      </c>
    </row>
    <row r="23" spans="1:11" ht="19.5" customHeight="1" x14ac:dyDescent="0.2">
      <c r="A23" s="300" t="s">
        <v>61</v>
      </c>
      <c r="B23" s="302"/>
      <c r="C23" s="303"/>
      <c r="D23" s="303"/>
      <c r="E23" s="303"/>
      <c r="F23" s="303"/>
      <c r="G23" s="303"/>
      <c r="H23" s="303"/>
      <c r="I23" s="303"/>
      <c r="J23" s="304"/>
      <c r="K23" s="90"/>
    </row>
    <row r="24" spans="1:11" ht="20.100000000000001" customHeight="1" x14ac:dyDescent="0.2">
      <c r="A24" s="301"/>
      <c r="B24" s="302"/>
      <c r="C24" s="303"/>
      <c r="D24" s="303"/>
      <c r="E24" s="303"/>
      <c r="F24" s="303"/>
      <c r="G24" s="303"/>
      <c r="H24" s="303"/>
      <c r="I24" s="303"/>
      <c r="J24" s="304"/>
      <c r="K24" s="90"/>
    </row>
    <row r="25" spans="1:11" ht="20.100000000000001" customHeight="1" x14ac:dyDescent="0.2">
      <c r="A25" s="301"/>
      <c r="B25" s="302"/>
      <c r="C25" s="303"/>
      <c r="D25" s="303"/>
      <c r="E25" s="303"/>
      <c r="F25" s="303"/>
      <c r="G25" s="303"/>
      <c r="H25" s="303"/>
      <c r="I25" s="303"/>
      <c r="J25" s="304"/>
      <c r="K25" s="90"/>
    </row>
    <row r="26" spans="1:11" ht="20.100000000000001" customHeight="1" x14ac:dyDescent="0.2">
      <c r="A26" s="301"/>
      <c r="B26" s="302"/>
      <c r="C26" s="303"/>
      <c r="D26" s="303"/>
      <c r="E26" s="303"/>
      <c r="F26" s="303"/>
      <c r="G26" s="303"/>
      <c r="H26" s="303"/>
      <c r="I26" s="303"/>
      <c r="J26" s="304"/>
      <c r="K26" s="90"/>
    </row>
    <row r="27" spans="1:11" ht="20.100000000000001" customHeight="1" x14ac:dyDescent="0.2">
      <c r="A27" s="301"/>
      <c r="B27" s="305"/>
      <c r="C27" s="306"/>
      <c r="D27" s="306"/>
      <c r="E27" s="306"/>
      <c r="F27" s="306"/>
      <c r="G27" s="306"/>
      <c r="H27" s="306"/>
      <c r="I27" s="306"/>
      <c r="J27" s="307"/>
      <c r="K27" s="90"/>
    </row>
    <row r="28" spans="1:11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</row>
    <row r="29" spans="1:11" ht="20.100000000000001" customHeight="1" x14ac:dyDescent="0.2">
      <c r="A29" s="60" t="s">
        <v>62</v>
      </c>
      <c r="B29" s="311" t="s">
        <v>117</v>
      </c>
      <c r="C29" s="312"/>
      <c r="D29" s="312"/>
      <c r="E29" s="312"/>
      <c r="F29" s="312"/>
      <c r="G29" s="312"/>
      <c r="H29" s="312"/>
      <c r="I29" s="312"/>
      <c r="J29" s="313"/>
      <c r="K29" s="322" t="s">
        <v>136</v>
      </c>
    </row>
    <row r="30" spans="1:11" ht="17.25" customHeight="1" x14ac:dyDescent="0.2">
      <c r="A30" s="16"/>
      <c r="B30" s="314"/>
      <c r="C30" s="315"/>
      <c r="D30" s="315"/>
      <c r="E30" s="315"/>
      <c r="F30" s="315"/>
      <c r="G30" s="315"/>
      <c r="H30" s="315"/>
      <c r="I30" s="315"/>
      <c r="J30" s="316"/>
      <c r="K30" s="323"/>
    </row>
    <row r="31" spans="1:11" ht="12.75" customHeight="1" x14ac:dyDescent="0.2">
      <c r="A31" s="261"/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pans="1:11" ht="27" customHeight="1" x14ac:dyDescent="0.2">
      <c r="A32" s="298"/>
      <c r="B32" s="298"/>
      <c r="C32" s="298"/>
      <c r="D32" s="298"/>
      <c r="E32" s="298"/>
      <c r="F32" s="298"/>
      <c r="G32" s="298"/>
      <c r="H32" s="298"/>
      <c r="I32" s="12"/>
      <c r="J32" s="17" t="s">
        <v>83</v>
      </c>
      <c r="K32" s="17" t="s">
        <v>48</v>
      </c>
    </row>
    <row r="33" spans="1:11" ht="20.100000000000001" customHeight="1" x14ac:dyDescent="0.2">
      <c r="A33" s="300" t="s">
        <v>63</v>
      </c>
      <c r="B33" s="302"/>
      <c r="C33" s="303"/>
      <c r="D33" s="303"/>
      <c r="E33" s="303"/>
      <c r="F33" s="303"/>
      <c r="G33" s="303"/>
      <c r="H33" s="304"/>
      <c r="I33" s="18"/>
      <c r="J33" s="90"/>
      <c r="K33" s="90"/>
    </row>
    <row r="34" spans="1:11" ht="20.100000000000001" customHeight="1" x14ac:dyDescent="0.2">
      <c r="A34" s="301"/>
      <c r="B34" s="302"/>
      <c r="C34" s="303"/>
      <c r="D34" s="303"/>
      <c r="E34" s="303"/>
      <c r="F34" s="303"/>
      <c r="G34" s="303"/>
      <c r="H34" s="304"/>
      <c r="I34" s="18"/>
      <c r="J34" s="90"/>
      <c r="K34" s="90"/>
    </row>
    <row r="35" spans="1:11" ht="20.100000000000001" customHeight="1" x14ac:dyDescent="0.2">
      <c r="A35" s="301"/>
      <c r="B35" s="302"/>
      <c r="C35" s="303"/>
      <c r="D35" s="303"/>
      <c r="E35" s="303"/>
      <c r="F35" s="303"/>
      <c r="G35" s="303"/>
      <c r="H35" s="304"/>
      <c r="I35" s="18"/>
      <c r="J35" s="90"/>
      <c r="K35" s="90"/>
    </row>
    <row r="36" spans="1:11" ht="20.100000000000001" customHeight="1" x14ac:dyDescent="0.2">
      <c r="A36" s="301"/>
      <c r="B36" s="302"/>
      <c r="C36" s="303"/>
      <c r="D36" s="303"/>
      <c r="E36" s="303"/>
      <c r="F36" s="303"/>
      <c r="G36" s="303"/>
      <c r="H36" s="304"/>
      <c r="I36" s="18"/>
      <c r="J36" s="90"/>
      <c r="K36" s="90"/>
    </row>
    <row r="37" spans="1:11" ht="20.100000000000001" customHeight="1" x14ac:dyDescent="0.2">
      <c r="A37" s="301"/>
      <c r="B37" s="305"/>
      <c r="C37" s="306"/>
      <c r="D37" s="306"/>
      <c r="E37" s="306"/>
      <c r="F37" s="306"/>
      <c r="G37" s="306"/>
      <c r="H37" s="307"/>
      <c r="I37" s="18"/>
      <c r="J37" s="90"/>
      <c r="K37" s="90"/>
    </row>
    <row r="38" spans="1:11" x14ac:dyDescent="0.2">
      <c r="A38" s="261"/>
      <c r="B38" s="261"/>
      <c r="C38" s="261"/>
      <c r="D38" s="261"/>
      <c r="E38" s="261"/>
      <c r="F38" s="261"/>
      <c r="G38" s="261"/>
      <c r="H38" s="261"/>
      <c r="I38" s="261"/>
      <c r="J38" s="261"/>
      <c r="K38" s="261"/>
    </row>
    <row r="39" spans="1:11" ht="36" x14ac:dyDescent="0.25">
      <c r="B39" s="320" t="s">
        <v>52</v>
      </c>
      <c r="C39" s="320"/>
      <c r="D39" s="320"/>
      <c r="E39" s="12"/>
      <c r="F39" s="320" t="s">
        <v>58</v>
      </c>
      <c r="G39" s="320"/>
      <c r="H39" s="320"/>
      <c r="I39" s="12"/>
      <c r="J39" s="17" t="s">
        <v>53</v>
      </c>
      <c r="K39" s="17" t="s">
        <v>54</v>
      </c>
    </row>
    <row r="40" spans="1:11" ht="20.100000000000001" customHeight="1" x14ac:dyDescent="0.2">
      <c r="A40" s="300" t="s">
        <v>64</v>
      </c>
      <c r="B40" s="302"/>
      <c r="C40" s="303"/>
      <c r="D40" s="304"/>
      <c r="E40" s="91"/>
      <c r="F40" s="308"/>
      <c r="G40" s="309"/>
      <c r="H40" s="310"/>
      <c r="I40" s="18"/>
      <c r="J40" s="90"/>
      <c r="K40" s="90"/>
    </row>
    <row r="41" spans="1:11" ht="20.100000000000001" customHeight="1" x14ac:dyDescent="0.2">
      <c r="A41" s="301"/>
      <c r="B41" s="305"/>
      <c r="C41" s="306"/>
      <c r="D41" s="307"/>
      <c r="E41" s="91"/>
      <c r="F41" s="308"/>
      <c r="G41" s="309"/>
      <c r="H41" s="310"/>
      <c r="I41" s="18"/>
      <c r="J41" s="90"/>
      <c r="K41" s="90"/>
    </row>
    <row r="42" spans="1:11" ht="20.100000000000001" customHeight="1" x14ac:dyDescent="0.2">
      <c r="A42" s="301"/>
      <c r="B42" s="302"/>
      <c r="C42" s="303"/>
      <c r="D42" s="304"/>
      <c r="E42" s="91"/>
      <c r="F42" s="308"/>
      <c r="G42" s="309"/>
      <c r="H42" s="310"/>
      <c r="I42" s="18"/>
      <c r="J42" s="90"/>
      <c r="K42" s="90"/>
    </row>
    <row r="43" spans="1:11" ht="20.100000000000001" customHeight="1" x14ac:dyDescent="0.2">
      <c r="A43" s="301"/>
      <c r="B43" s="302"/>
      <c r="C43" s="303"/>
      <c r="D43" s="304"/>
      <c r="E43" s="91"/>
      <c r="F43" s="308"/>
      <c r="G43" s="309"/>
      <c r="H43" s="310"/>
      <c r="I43" s="18"/>
      <c r="J43" s="90"/>
      <c r="K43" s="90"/>
    </row>
    <row r="44" spans="1:11" ht="20.100000000000001" customHeight="1" x14ac:dyDescent="0.2">
      <c r="A44" s="301"/>
      <c r="B44" s="305"/>
      <c r="C44" s="306"/>
      <c r="D44" s="307"/>
      <c r="E44" s="91"/>
      <c r="F44" s="308"/>
      <c r="G44" s="309"/>
      <c r="H44" s="310"/>
      <c r="I44" s="18"/>
      <c r="J44" s="90"/>
      <c r="K44" s="90"/>
    </row>
    <row r="45" spans="1:11" x14ac:dyDescent="0.2">
      <c r="A45" s="298"/>
      <c r="B45" s="299"/>
      <c r="C45" s="299"/>
      <c r="D45" s="299"/>
      <c r="E45" s="299"/>
      <c r="F45" s="299"/>
      <c r="G45" s="299"/>
      <c r="H45" s="299"/>
      <c r="I45" s="299"/>
      <c r="J45" s="299"/>
      <c r="K45" s="299"/>
    </row>
    <row r="46" spans="1:11" ht="19.5" customHeight="1" x14ac:dyDescent="0.2">
      <c r="A46" s="288" t="s">
        <v>65</v>
      </c>
      <c r="B46" s="289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9.5" customHeight="1" x14ac:dyDescent="0.2">
      <c r="A47" s="288"/>
      <c r="B47" s="292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19.5" customHeight="1" x14ac:dyDescent="0.2">
      <c r="A48" s="288"/>
      <c r="B48" s="292"/>
      <c r="C48" s="293"/>
      <c r="D48" s="293"/>
      <c r="E48" s="293"/>
      <c r="F48" s="293"/>
      <c r="G48" s="293"/>
      <c r="H48" s="293"/>
      <c r="I48" s="293"/>
      <c r="J48" s="293"/>
      <c r="K48" s="294"/>
    </row>
    <row r="49" spans="1:11" ht="19.5" customHeight="1" x14ac:dyDescent="0.2">
      <c r="A49" s="288"/>
      <c r="B49" s="292"/>
      <c r="C49" s="293"/>
      <c r="D49" s="293"/>
      <c r="E49" s="293"/>
      <c r="F49" s="293"/>
      <c r="G49" s="293"/>
      <c r="H49" s="293"/>
      <c r="I49" s="293"/>
      <c r="J49" s="293"/>
      <c r="K49" s="294"/>
    </row>
    <row r="50" spans="1:11" ht="10.5" customHeight="1" x14ac:dyDescent="0.2">
      <c r="A50" s="288"/>
      <c r="B50" s="292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1.25" customHeight="1" x14ac:dyDescent="0.2">
      <c r="A51" s="288"/>
      <c r="B51" s="292"/>
      <c r="C51" s="293"/>
      <c r="D51" s="293"/>
      <c r="E51" s="293"/>
      <c r="F51" s="293"/>
      <c r="G51" s="293"/>
      <c r="H51" s="293"/>
      <c r="I51" s="293"/>
      <c r="J51" s="293"/>
      <c r="K51" s="294"/>
    </row>
    <row r="52" spans="1:11" ht="12.75" customHeight="1" x14ac:dyDescent="0.2">
      <c r="A52" s="288"/>
      <c r="B52" s="292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5.25" customHeight="1" x14ac:dyDescent="0.2">
      <c r="A53" s="288"/>
      <c r="B53" s="292"/>
      <c r="C53" s="293"/>
      <c r="D53" s="293"/>
      <c r="E53" s="293"/>
      <c r="F53" s="293"/>
      <c r="G53" s="293"/>
      <c r="H53" s="293"/>
      <c r="I53" s="293"/>
      <c r="J53" s="293"/>
      <c r="K53" s="294"/>
    </row>
    <row r="54" spans="1:11" ht="4.5" customHeight="1" x14ac:dyDescent="0.2">
      <c r="A54" s="288"/>
      <c r="B54" s="292"/>
      <c r="C54" s="293"/>
      <c r="D54" s="293"/>
      <c r="E54" s="293"/>
      <c r="F54" s="293"/>
      <c r="G54" s="293"/>
      <c r="H54" s="293"/>
      <c r="I54" s="293"/>
      <c r="J54" s="293"/>
      <c r="K54" s="294"/>
    </row>
    <row r="55" spans="1:11" ht="4.5" customHeight="1" x14ac:dyDescent="0.2">
      <c r="A55" s="288"/>
      <c r="B55" s="295"/>
      <c r="C55" s="296"/>
      <c r="D55" s="296"/>
      <c r="E55" s="296"/>
      <c r="F55" s="296"/>
      <c r="G55" s="296"/>
      <c r="H55" s="296"/>
      <c r="I55" s="296"/>
      <c r="J55" s="296"/>
      <c r="K55" s="297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34:H34"/>
    <mergeCell ref="B27:J27"/>
    <mergeCell ref="B29:J30"/>
    <mergeCell ref="A23:A27"/>
    <mergeCell ref="F44:H44"/>
    <mergeCell ref="K19:K20"/>
    <mergeCell ref="A21:K21"/>
    <mergeCell ref="B22:J22"/>
    <mergeCell ref="B33:H33"/>
    <mergeCell ref="F40:H40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V30" sqref="V30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6" t="str">
        <f>'R&amp;P Accounts'!B2</f>
        <v>St Kane's Early Learning &amp; Childcare Centre</v>
      </c>
      <c r="D1" s="246"/>
      <c r="E1" s="246"/>
      <c r="F1" s="246"/>
      <c r="G1" s="246"/>
      <c r="H1" s="246"/>
      <c r="I1" s="246"/>
      <c r="J1" s="246"/>
      <c r="K1" s="246"/>
      <c r="M1" s="324" t="str">
        <f>'R&amp;P Accounts'!L2</f>
        <v>SC013759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</row>
    <row r="5" spans="1:14" ht="20.100000000000001" customHeight="1" x14ac:dyDescent="0.2">
      <c r="A5" s="338" t="s">
        <v>130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 t="s">
        <v>155</v>
      </c>
      <c r="B10" s="18"/>
      <c r="C10" s="119">
        <v>2914</v>
      </c>
      <c r="D10" s="120"/>
      <c r="E10" s="119"/>
      <c r="F10" s="120"/>
      <c r="G10" s="119"/>
      <c r="H10" s="123"/>
      <c r="I10" s="119"/>
      <c r="J10" s="123"/>
      <c r="K10" s="119">
        <f>SUM(C10:I10)</f>
        <v>2914</v>
      </c>
      <c r="L10" s="120"/>
      <c r="M10" s="124">
        <v>301</v>
      </c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3"/>
      <c r="M13" s="124"/>
    </row>
    <row r="14" spans="1:14" ht="20.25" customHeight="1" thickBot="1" x14ac:dyDescent="0.25">
      <c r="A14" s="95" t="s">
        <v>84</v>
      </c>
      <c r="B14" s="95"/>
      <c r="C14" s="122">
        <f>SUM(C10:C13)</f>
        <v>2914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2914</v>
      </c>
      <c r="L14" s="213"/>
      <c r="M14" s="122">
        <f>SUM(M10:M13)</f>
        <v>301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38" t="s">
        <v>122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137</v>
      </c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>
        <v>1000</v>
      </c>
    </row>
    <row r="22" spans="1:13" ht="20.100000000000001" customHeight="1" x14ac:dyDescent="0.25">
      <c r="A22" s="98" t="s">
        <v>135</v>
      </c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>
        <v>750</v>
      </c>
    </row>
    <row r="23" spans="1:13" ht="20.100000000000001" customHeight="1" x14ac:dyDescent="0.25">
      <c r="A23" s="98"/>
      <c r="B23" s="18"/>
      <c r="C23" s="119">
        <v>100</v>
      </c>
      <c r="D23" s="120"/>
      <c r="E23" s="119"/>
      <c r="F23" s="120"/>
      <c r="G23" s="120"/>
      <c r="H23" s="123"/>
      <c r="I23" s="120"/>
      <c r="J23" s="123"/>
      <c r="K23" s="119">
        <f>SUM(C23:I23)</f>
        <v>100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7"/>
      <c r="M24" s="124"/>
    </row>
    <row r="25" spans="1:13" ht="20.100000000000001" customHeight="1" thickBot="1" x14ac:dyDescent="0.25">
      <c r="A25" s="95" t="s">
        <v>84</v>
      </c>
      <c r="B25" s="95"/>
      <c r="C25" s="122">
        <f>SUM(C21:C24)</f>
        <v>100</v>
      </c>
      <c r="D25" s="120"/>
      <c r="E25" s="122">
        <f>SUM(E21:E24)</f>
        <v>0</v>
      </c>
      <c r="F25" s="120"/>
      <c r="G25" s="215"/>
      <c r="H25" s="215"/>
      <c r="I25" s="215"/>
      <c r="J25" s="120"/>
      <c r="K25" s="122">
        <f>SUM(K21:K24)</f>
        <v>100</v>
      </c>
      <c r="L25" s="337"/>
      <c r="M25" s="122">
        <f>SUM(M21:M24)</f>
        <v>1750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38" t="s">
        <v>120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 t="s">
        <v>138</v>
      </c>
      <c r="B32" s="18"/>
      <c r="C32" s="119">
        <v>153263</v>
      </c>
      <c r="D32" s="120"/>
      <c r="E32" s="119"/>
      <c r="F32" s="120"/>
      <c r="G32" s="119"/>
      <c r="H32" s="123"/>
      <c r="I32" s="119"/>
      <c r="J32" s="123"/>
      <c r="K32" s="119">
        <f>SUM(C32:I32)</f>
        <v>153263</v>
      </c>
      <c r="L32" s="120"/>
      <c r="M32" s="124">
        <v>132756</v>
      </c>
    </row>
    <row r="33" spans="1:13" ht="16.5" customHeight="1" x14ac:dyDescent="0.25">
      <c r="A33" s="98" t="s">
        <v>139</v>
      </c>
      <c r="B33" s="18"/>
      <c r="C33" s="119">
        <v>344</v>
      </c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344</v>
      </c>
      <c r="L33" s="120"/>
      <c r="M33" s="124">
        <v>511</v>
      </c>
    </row>
    <row r="34" spans="1:13" ht="16.5" customHeight="1" x14ac:dyDescent="0.25">
      <c r="A34" s="98" t="s">
        <v>140</v>
      </c>
      <c r="B34" s="18"/>
      <c r="C34" s="119">
        <v>5417</v>
      </c>
      <c r="D34" s="120"/>
      <c r="E34" s="119"/>
      <c r="F34" s="120"/>
      <c r="G34" s="119"/>
      <c r="H34" s="123"/>
      <c r="I34" s="119"/>
      <c r="J34" s="123"/>
      <c r="K34" s="119">
        <f t="shared" si="0"/>
        <v>5417</v>
      </c>
      <c r="L34" s="120"/>
      <c r="M34" s="124">
        <v>10010</v>
      </c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7"/>
      <c r="M39" s="124"/>
    </row>
    <row r="40" spans="1:13" ht="20.25" customHeight="1" thickBot="1" x14ac:dyDescent="0.25">
      <c r="A40" s="95" t="s">
        <v>84</v>
      </c>
      <c r="B40" s="95"/>
      <c r="C40" s="122">
        <f>SUM(C32:C39)</f>
        <v>159024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159024</v>
      </c>
      <c r="L40" s="337"/>
      <c r="M40" s="122">
        <f>SUM(M32:M39)</f>
        <v>143277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5" t="s">
        <v>119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141</v>
      </c>
      <c r="B47" s="18"/>
      <c r="C47" s="126">
        <v>131764</v>
      </c>
      <c r="D47" s="127"/>
      <c r="E47" s="126"/>
      <c r="F47" s="127"/>
      <c r="G47" s="126"/>
      <c r="H47" s="129"/>
      <c r="I47" s="126"/>
      <c r="J47" s="129"/>
      <c r="K47" s="126">
        <f>SUM(C47:I47)</f>
        <v>131764</v>
      </c>
      <c r="L47" s="127"/>
      <c r="M47" s="130">
        <v>128706</v>
      </c>
    </row>
    <row r="48" spans="1:13" ht="16.5" customHeight="1" x14ac:dyDescent="0.25">
      <c r="A48" s="98" t="s">
        <v>142</v>
      </c>
      <c r="B48" s="18"/>
      <c r="C48" s="126">
        <v>2036</v>
      </c>
      <c r="D48" s="127"/>
      <c r="E48" s="126"/>
      <c r="F48" s="127"/>
      <c r="G48" s="126"/>
      <c r="H48" s="129"/>
      <c r="I48" s="126"/>
      <c r="J48" s="129"/>
      <c r="K48" s="126">
        <f t="shared" ref="K48:K57" si="1">SUM(C48:I48)</f>
        <v>2036</v>
      </c>
      <c r="L48" s="127"/>
      <c r="M48" s="130">
        <v>3871</v>
      </c>
    </row>
    <row r="49" spans="1:13" ht="16.5" customHeight="1" x14ac:dyDescent="0.25">
      <c r="A49" s="98" t="s">
        <v>143</v>
      </c>
      <c r="B49" s="18"/>
      <c r="C49" s="126">
        <v>4195</v>
      </c>
      <c r="D49" s="127"/>
      <c r="E49" s="126"/>
      <c r="F49" s="127"/>
      <c r="G49" s="126"/>
      <c r="H49" s="129"/>
      <c r="I49" s="126"/>
      <c r="J49" s="129"/>
      <c r="K49" s="126">
        <f t="shared" si="1"/>
        <v>4195</v>
      </c>
      <c r="L49" s="127"/>
      <c r="M49" s="130">
        <v>4851</v>
      </c>
    </row>
    <row r="50" spans="1:13" ht="16.5" customHeight="1" x14ac:dyDescent="0.25">
      <c r="A50" s="98" t="s">
        <v>146</v>
      </c>
      <c r="B50" s="18"/>
      <c r="C50" s="126">
        <v>106</v>
      </c>
      <c r="D50" s="127"/>
      <c r="E50" s="126"/>
      <c r="F50" s="127"/>
      <c r="G50" s="126"/>
      <c r="H50" s="129"/>
      <c r="I50" s="126"/>
      <c r="J50" s="129"/>
      <c r="K50" s="126">
        <f t="shared" si="1"/>
        <v>106</v>
      </c>
      <c r="L50" s="127"/>
      <c r="M50" s="130">
        <v>1953</v>
      </c>
    </row>
    <row r="51" spans="1:13" ht="16.5" customHeight="1" x14ac:dyDescent="0.25">
      <c r="A51" s="98" t="s">
        <v>147</v>
      </c>
      <c r="B51" s="18"/>
      <c r="C51" s="126">
        <v>707</v>
      </c>
      <c r="D51" s="129"/>
      <c r="E51" s="131"/>
      <c r="F51" s="129"/>
      <c r="G51" s="131"/>
      <c r="H51" s="129"/>
      <c r="I51" s="131"/>
      <c r="J51" s="129"/>
      <c r="K51" s="126">
        <f t="shared" si="1"/>
        <v>707</v>
      </c>
      <c r="L51" s="129"/>
      <c r="M51" s="130">
        <v>1230</v>
      </c>
    </row>
    <row r="52" spans="1:13" ht="16.5" customHeight="1" x14ac:dyDescent="0.25">
      <c r="A52" s="98" t="s">
        <v>144</v>
      </c>
      <c r="B52" s="18"/>
      <c r="C52" s="126">
        <v>2907</v>
      </c>
      <c r="D52" s="129"/>
      <c r="E52" s="131"/>
      <c r="F52" s="129"/>
      <c r="G52" s="131"/>
      <c r="H52" s="129"/>
      <c r="I52" s="131"/>
      <c r="J52" s="129"/>
      <c r="K52" s="126">
        <f t="shared" si="1"/>
        <v>2907</v>
      </c>
      <c r="L52" s="129"/>
      <c r="M52" s="130">
        <v>3986</v>
      </c>
    </row>
    <row r="53" spans="1:13" ht="16.5" customHeight="1" x14ac:dyDescent="0.25">
      <c r="A53" s="98" t="s">
        <v>145</v>
      </c>
      <c r="B53" s="18"/>
      <c r="C53" s="126">
        <v>627</v>
      </c>
      <c r="D53" s="129"/>
      <c r="E53" s="131"/>
      <c r="F53" s="129"/>
      <c r="G53" s="131"/>
      <c r="H53" s="129"/>
      <c r="I53" s="131"/>
      <c r="J53" s="129"/>
      <c r="K53" s="126">
        <f t="shared" si="1"/>
        <v>627</v>
      </c>
      <c r="L53" s="129"/>
      <c r="M53" s="130">
        <v>760</v>
      </c>
    </row>
    <row r="54" spans="1:13" ht="16.5" customHeight="1" x14ac:dyDescent="0.25">
      <c r="A54" s="98" t="s">
        <v>148</v>
      </c>
      <c r="B54" s="18"/>
      <c r="C54" s="126">
        <v>7388</v>
      </c>
      <c r="D54" s="129"/>
      <c r="E54" s="131"/>
      <c r="F54" s="129"/>
      <c r="G54" s="131"/>
      <c r="H54" s="129"/>
      <c r="I54" s="131"/>
      <c r="J54" s="129"/>
      <c r="K54" s="126">
        <f t="shared" si="1"/>
        <v>7388</v>
      </c>
      <c r="L54" s="129"/>
      <c r="M54" s="130">
        <v>9060</v>
      </c>
    </row>
    <row r="55" spans="1:13" ht="16.5" customHeight="1" x14ac:dyDescent="0.25">
      <c r="A55" s="98" t="s">
        <v>149</v>
      </c>
      <c r="B55" s="18"/>
      <c r="C55" s="126">
        <v>12507</v>
      </c>
      <c r="D55" s="129"/>
      <c r="E55" s="131"/>
      <c r="F55" s="129"/>
      <c r="G55" s="131"/>
      <c r="H55" s="129"/>
      <c r="I55" s="131"/>
      <c r="J55" s="129"/>
      <c r="K55" s="126">
        <f t="shared" si="1"/>
        <v>12507</v>
      </c>
      <c r="L55" s="129"/>
      <c r="M55" s="130">
        <v>11087</v>
      </c>
    </row>
    <row r="56" spans="1:13" ht="16.5" customHeight="1" x14ac:dyDescent="0.25">
      <c r="A56" s="98" t="s">
        <v>150</v>
      </c>
      <c r="B56" s="18"/>
      <c r="C56" s="126">
        <v>5358</v>
      </c>
      <c r="D56" s="129"/>
      <c r="E56" s="131"/>
      <c r="F56" s="129"/>
      <c r="G56" s="131"/>
      <c r="H56" s="129"/>
      <c r="I56" s="131"/>
      <c r="J56" s="129"/>
      <c r="K56" s="126">
        <f t="shared" si="1"/>
        <v>5358</v>
      </c>
      <c r="L56" s="129"/>
      <c r="M56" s="130">
        <v>5672</v>
      </c>
    </row>
    <row r="57" spans="1:13" ht="16.5" customHeight="1" x14ac:dyDescent="0.25">
      <c r="A57" s="86" t="s">
        <v>151</v>
      </c>
      <c r="B57" s="93"/>
      <c r="C57" s="126">
        <v>1218</v>
      </c>
      <c r="D57" s="127"/>
      <c r="E57" s="126"/>
      <c r="F57" s="127"/>
      <c r="G57" s="126"/>
      <c r="H57" s="127"/>
      <c r="I57" s="126"/>
      <c r="J57" s="127"/>
      <c r="K57" s="126">
        <f t="shared" si="1"/>
        <v>1218</v>
      </c>
      <c r="L57" s="336"/>
      <c r="M57" s="130">
        <v>903</v>
      </c>
    </row>
    <row r="58" spans="1:13" ht="20.100000000000001" customHeight="1" thickBot="1" x14ac:dyDescent="0.25">
      <c r="A58" s="95" t="s">
        <v>84</v>
      </c>
      <c r="B58" s="95"/>
      <c r="C58" s="128">
        <f>SUM(C47:C57)</f>
        <v>168813</v>
      </c>
      <c r="D58" s="127"/>
      <c r="E58" s="128">
        <f>SUM(E47:E57)</f>
        <v>0</v>
      </c>
      <c r="F58" s="127"/>
      <c r="G58" s="128">
        <f>SUM(G47:G57)</f>
        <v>0</v>
      </c>
      <c r="H58" s="127"/>
      <c r="I58" s="128">
        <f>SUM(I47:I57)</f>
        <v>0</v>
      </c>
      <c r="J58" s="127"/>
      <c r="K58" s="128">
        <f>SUM(K47:K57)</f>
        <v>168813</v>
      </c>
      <c r="L58" s="336"/>
      <c r="M58" s="128">
        <f>SUM(M47:M57)</f>
        <v>172079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2" zoomScale="80" workbookViewId="0">
      <selection activeCell="C50" sqref="C50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48" t="str">
        <f>'R&amp;P Accounts'!B2</f>
        <v>St Kane's Early Learning &amp; Childcare Centre</v>
      </c>
      <c r="D1" s="348"/>
      <c r="E1" s="348"/>
      <c r="F1" s="348"/>
      <c r="G1" s="348"/>
      <c r="H1" s="348"/>
      <c r="I1" s="348"/>
      <c r="J1" s="348"/>
      <c r="K1" s="348"/>
      <c r="L1" s="1"/>
      <c r="M1" s="324" t="str">
        <f>'R&amp;P Accounts'!L2</f>
        <v>SC013759</v>
      </c>
      <c r="N1" s="324"/>
    </row>
    <row r="2" spans="1:14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2"/>
    </row>
    <row r="5" spans="1:14" ht="15.75" x14ac:dyDescent="0.2">
      <c r="A5" s="338" t="s">
        <v>132</v>
      </c>
      <c r="B5" s="338"/>
      <c r="C5" s="338"/>
      <c r="D5" s="338"/>
      <c r="E5" s="338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4">
        <f>'R&amp;P Accounts'!B12</f>
        <v>2914</v>
      </c>
      <c r="D9" s="155"/>
      <c r="E9" s="154"/>
      <c r="F9" s="166"/>
      <c r="G9" s="154"/>
      <c r="H9" s="155"/>
      <c r="I9" s="154"/>
      <c r="J9" s="166"/>
      <c r="K9" s="154">
        <f t="shared" ref="K9:K16" si="0">SUM(C9:I9)</f>
        <v>2914</v>
      </c>
      <c r="L9" s="166"/>
      <c r="M9" s="154">
        <v>301</v>
      </c>
    </row>
    <row r="10" spans="1:14" ht="17.25" customHeight="1" x14ac:dyDescent="0.25">
      <c r="A10" s="85" t="s">
        <v>22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>
        <v>0</v>
      </c>
    </row>
    <row r="11" spans="1:14" ht="17.25" customHeight="1" x14ac:dyDescent="0.25">
      <c r="A11" s="85" t="s">
        <v>23</v>
      </c>
      <c r="B11" s="70"/>
      <c r="C11" s="167">
        <f>'R&amp;P Accounts'!B14</f>
        <v>100</v>
      </c>
      <c r="D11" s="168"/>
      <c r="E11" s="167"/>
      <c r="F11" s="168"/>
      <c r="G11" s="167"/>
      <c r="H11" s="166"/>
      <c r="I11" s="167"/>
      <c r="J11" s="166"/>
      <c r="K11" s="154">
        <f t="shared" si="0"/>
        <v>100</v>
      </c>
      <c r="L11" s="168"/>
      <c r="M11" s="167">
        <v>1000</v>
      </c>
    </row>
    <row r="12" spans="1:14" ht="16.5" customHeight="1" x14ac:dyDescent="0.25">
      <c r="A12" s="85" t="s">
        <v>24</v>
      </c>
      <c r="B12" s="70"/>
      <c r="C12" s="167">
        <f>'R&amp;P Accounts'!B15</f>
        <v>7974</v>
      </c>
      <c r="D12" s="168"/>
      <c r="E12" s="167"/>
      <c r="F12" s="168"/>
      <c r="G12" s="167"/>
      <c r="H12" s="166"/>
      <c r="I12" s="167"/>
      <c r="J12" s="166"/>
      <c r="K12" s="154">
        <f t="shared" si="0"/>
        <v>7974</v>
      </c>
      <c r="L12" s="168"/>
      <c r="M12" s="167">
        <v>3978</v>
      </c>
    </row>
    <row r="13" spans="1:14" ht="17.25" customHeight="1" x14ac:dyDescent="0.25">
      <c r="A13" s="85" t="s">
        <v>25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>
        <v>0</v>
      </c>
    </row>
    <row r="14" spans="1:14" ht="30" customHeight="1" x14ac:dyDescent="0.25">
      <c r="A14" s="85" t="s">
        <v>26</v>
      </c>
      <c r="B14" s="70"/>
      <c r="C14" s="167">
        <f>'R&amp;P Accounts'!B17</f>
        <v>665</v>
      </c>
      <c r="D14" s="168"/>
      <c r="E14" s="167"/>
      <c r="F14" s="168"/>
      <c r="G14" s="167"/>
      <c r="H14" s="166"/>
      <c r="I14" s="167"/>
      <c r="J14" s="166"/>
      <c r="K14" s="154">
        <f t="shared" si="0"/>
        <v>665</v>
      </c>
      <c r="L14" s="168"/>
      <c r="M14" s="167">
        <v>714</v>
      </c>
    </row>
    <row r="15" spans="1:14" ht="16.5" customHeight="1" x14ac:dyDescent="0.25">
      <c r="A15" s="85" t="s">
        <v>68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>
        <v>0</v>
      </c>
    </row>
    <row r="16" spans="1:14" ht="16.5" customHeight="1" thickBot="1" x14ac:dyDescent="0.3">
      <c r="A16" s="85" t="s">
        <v>69</v>
      </c>
      <c r="B16" s="1"/>
      <c r="C16" s="171">
        <f>'R&amp;P Accounts'!B19</f>
        <v>159024</v>
      </c>
      <c r="D16" s="170"/>
      <c r="E16" s="171"/>
      <c r="F16" s="170"/>
      <c r="G16" s="171"/>
      <c r="H16" s="170"/>
      <c r="I16" s="171"/>
      <c r="J16" s="170"/>
      <c r="K16" s="154">
        <f t="shared" si="0"/>
        <v>159024</v>
      </c>
      <c r="L16" s="170"/>
      <c r="M16" s="171">
        <v>143277</v>
      </c>
    </row>
    <row r="17" spans="1:13" ht="16.5" thickBot="1" x14ac:dyDescent="0.3">
      <c r="A17" s="109" t="s">
        <v>96</v>
      </c>
      <c r="B17" s="97"/>
      <c r="C17" s="172">
        <f>SUM(C9:C16)</f>
        <v>170677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170677</v>
      </c>
      <c r="L17" s="173"/>
      <c r="M17" s="172">
        <f>SUM(M9:M16)</f>
        <v>149270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19">
        <f>IF(K17='R&amp;P Accounts'!B21,0,"cross ref error")</f>
        <v>0</v>
      </c>
      <c r="L18" s="96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59"/>
      <c r="E20" s="124"/>
      <c r="F20" s="159"/>
      <c r="G20" s="124"/>
      <c r="H20" s="159"/>
      <c r="I20" s="124"/>
      <c r="J20" s="159"/>
      <c r="K20" s="224">
        <f>SUM(C20:I20)</f>
        <v>0</v>
      </c>
      <c r="L20" s="159"/>
      <c r="M20" s="124"/>
    </row>
    <row r="21" spans="1:13" ht="16.5" customHeight="1" thickBot="1" x14ac:dyDescent="0.3">
      <c r="A21" s="85" t="s">
        <v>28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5" thickBot="1" x14ac:dyDescent="0.3">
      <c r="A22" s="109" t="s">
        <v>96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">
      <c r="A23" s="109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5" thickBot="1" x14ac:dyDescent="0.3">
      <c r="A24" s="109" t="s">
        <v>97</v>
      </c>
      <c r="B24" s="1"/>
      <c r="C24" s="165">
        <f>C17+C22</f>
        <v>170677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170677</v>
      </c>
      <c r="L24" s="159"/>
      <c r="M24" s="165">
        <f>M17+M22</f>
        <v>149270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>
        <f>IF(K24='R&amp;P Accounts'!B28,0,"cross ref error")</f>
        <v>0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>
        <f>'R&amp;P Accounts'!B31</f>
        <v>2249</v>
      </c>
      <c r="D28" s="159"/>
      <c r="E28" s="124"/>
      <c r="F28" s="159"/>
      <c r="G28" s="124"/>
      <c r="H28" s="159"/>
      <c r="I28" s="124"/>
      <c r="J28" s="159"/>
      <c r="K28" s="224">
        <f t="shared" ref="K28:K38" si="1">SUM(C28:I28)</f>
        <v>2249</v>
      </c>
      <c r="L28" s="159"/>
      <c r="M28" s="124">
        <f>'R&amp;P Accounts'!L31</f>
        <v>1118</v>
      </c>
    </row>
    <row r="29" spans="1:13" ht="16.5" customHeight="1" x14ac:dyDescent="0.25">
      <c r="A29" s="86" t="s">
        <v>118</v>
      </c>
      <c r="B29" s="1"/>
      <c r="C29" s="124"/>
      <c r="D29" s="159"/>
      <c r="E29" s="124"/>
      <c r="F29" s="159"/>
      <c r="G29" s="124"/>
      <c r="H29" s="159"/>
      <c r="I29" s="124"/>
      <c r="J29" s="159"/>
      <c r="K29" s="224">
        <f t="shared" si="1"/>
        <v>0</v>
      </c>
      <c r="L29" s="159"/>
      <c r="M29" s="124"/>
    </row>
    <row r="30" spans="1:13" ht="16.5" customHeight="1" x14ac:dyDescent="0.25">
      <c r="A30" s="86" t="s">
        <v>30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6" t="s">
        <v>31</v>
      </c>
      <c r="B31" s="1"/>
      <c r="C31" s="161">
        <f>'R&amp;P Accounts'!B34</f>
        <v>168813</v>
      </c>
      <c r="D31" s="159"/>
      <c r="E31" s="161"/>
      <c r="F31" s="159"/>
      <c r="G31" s="161"/>
      <c r="H31" s="159"/>
      <c r="I31" s="161"/>
      <c r="J31" s="159"/>
      <c r="K31" s="224">
        <f t="shared" si="1"/>
        <v>168813</v>
      </c>
      <c r="L31" s="159"/>
      <c r="M31" s="161">
        <f>'R&amp;P Accounts'!L34</f>
        <v>172079</v>
      </c>
    </row>
    <row r="32" spans="1:13" ht="16.5" customHeight="1" x14ac:dyDescent="0.25">
      <c r="A32" s="86" t="s">
        <v>32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25">
      <c r="A33" s="86" t="s">
        <v>33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7" t="s">
        <v>34</v>
      </c>
      <c r="B34" s="1"/>
      <c r="C34" s="161">
        <v>200</v>
      </c>
      <c r="D34" s="159"/>
      <c r="E34" s="161"/>
      <c r="F34" s="159"/>
      <c r="G34" s="161"/>
      <c r="H34" s="159"/>
      <c r="I34" s="161"/>
      <c r="J34" s="159"/>
      <c r="K34" s="224">
        <f t="shared" si="1"/>
        <v>200</v>
      </c>
      <c r="L34" s="159"/>
      <c r="M34" s="161">
        <v>200</v>
      </c>
    </row>
    <row r="35" spans="1:14" ht="17.25" customHeight="1" x14ac:dyDescent="0.25">
      <c r="A35" s="87" t="s">
        <v>35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7" t="s">
        <v>36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5" x14ac:dyDescent="0.25">
      <c r="A37" s="86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5.75" thickBot="1" x14ac:dyDescent="0.3">
      <c r="A38" s="110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96</v>
      </c>
      <c r="B39" s="1"/>
      <c r="C39" s="162">
        <f>SUM(C28:C38)</f>
        <v>171262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171262</v>
      </c>
      <c r="L39" s="159"/>
      <c r="M39" s="158">
        <f>SUM(M28:M38)</f>
        <v>173397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6" t="s">
        <v>38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">
      <c r="A44" s="13" t="s">
        <v>95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2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1" t="s">
        <v>12</v>
      </c>
      <c r="B46" s="1"/>
      <c r="C46" s="158">
        <f>+C44+C39</f>
        <v>171262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171262</v>
      </c>
      <c r="L46" s="159"/>
      <c r="M46" s="158">
        <f>+M44+M39</f>
        <v>173397</v>
      </c>
      <c r="N46" s="160"/>
    </row>
    <row r="47" spans="1:14" ht="17.25" customHeight="1" thickBot="1" x14ac:dyDescent="0.2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>
        <f>IF(K46='R&amp;P Accounts'!B49,0,"cross ref error")</f>
        <v>0</v>
      </c>
      <c r="L47" s="132"/>
      <c r="M47" s="132"/>
    </row>
    <row r="48" spans="1:14" ht="18.75" customHeight="1" thickBot="1" x14ac:dyDescent="0.3">
      <c r="A48" s="40" t="s">
        <v>109</v>
      </c>
      <c r="B48" s="1"/>
      <c r="C48" s="156">
        <f>+C24-C46</f>
        <v>-585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-585</v>
      </c>
      <c r="L48" s="157"/>
      <c r="M48" s="156">
        <f>+M24-M46</f>
        <v>-24127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7" t="s">
        <v>125</v>
      </c>
      <c r="B50" s="1"/>
      <c r="C50" s="156">
        <v>-29341</v>
      </c>
      <c r="D50" s="157"/>
      <c r="E50" s="223"/>
      <c r="F50" s="157"/>
      <c r="G50" s="223"/>
      <c r="H50" s="157"/>
      <c r="I50" s="223"/>
      <c r="J50" s="157"/>
      <c r="K50" s="223">
        <f>SUM(C50:I50)</f>
        <v>-29341</v>
      </c>
      <c r="L50" s="157"/>
      <c r="M50" s="223"/>
    </row>
    <row r="51" spans="1:13" ht="14.25" customHeight="1" thickBot="1" x14ac:dyDescent="0.3">
      <c r="A51" s="97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42</v>
      </c>
      <c r="B52" s="1"/>
      <c r="C52" s="156">
        <f>C48+C50</f>
        <v>-29926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-29926</v>
      </c>
      <c r="L52" s="157"/>
      <c r="M52" s="156">
        <f>M48+M50</f>
        <v>-24127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0">
        <f>IF(K52='R&amp;P Accounts'!B55,0,"cross ref error")</f>
        <v>0</v>
      </c>
      <c r="L53" s="1"/>
      <c r="M53" s="1"/>
    </row>
    <row r="55" spans="1:13" ht="15.75" x14ac:dyDescent="0.25">
      <c r="A55" s="181" t="s">
        <v>111</v>
      </c>
    </row>
    <row r="56" spans="1:13" x14ac:dyDescent="0.2">
      <c r="A56" s="339" t="s">
        <v>152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1"/>
    </row>
    <row r="57" spans="1:13" x14ac:dyDescent="0.2">
      <c r="A57" s="342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4"/>
    </row>
    <row r="58" spans="1:13" x14ac:dyDescent="0.2">
      <c r="A58" s="342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4"/>
    </row>
    <row r="59" spans="1:13" x14ac:dyDescent="0.2">
      <c r="A59" s="342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4"/>
    </row>
    <row r="60" spans="1:13" x14ac:dyDescent="0.2">
      <c r="A60" s="342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4"/>
    </row>
    <row r="61" spans="1:13" x14ac:dyDescent="0.2">
      <c r="A61" s="342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4"/>
    </row>
    <row r="62" spans="1:13" x14ac:dyDescent="0.2">
      <c r="A62" s="342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4"/>
    </row>
    <row r="63" spans="1:13" x14ac:dyDescent="0.2">
      <c r="A63" s="342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4"/>
    </row>
    <row r="64" spans="1:13" x14ac:dyDescent="0.2">
      <c r="A64" s="345"/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7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56" sqref="A56:M64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6" t="str">
        <f>'R&amp;P Accounts'!B2</f>
        <v>St Kane's Early Learning &amp; Childcare Centre</v>
      </c>
      <c r="D1" s="246"/>
      <c r="E1" s="246"/>
      <c r="F1" s="246"/>
      <c r="G1" s="246"/>
      <c r="H1" s="246"/>
      <c r="I1" s="246"/>
      <c r="J1" s="246"/>
      <c r="K1" s="246"/>
      <c r="M1" s="324" t="str">
        <f>'R&amp;P Accounts'!L2</f>
        <v>SC013759</v>
      </c>
      <c r="N1" s="324"/>
    </row>
    <row r="2" spans="1:14" ht="10.5" customHeight="1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</row>
    <row r="5" spans="1:14" ht="20.100000000000001" customHeight="1" x14ac:dyDescent="0.2">
      <c r="A5" s="338" t="s">
        <v>131</v>
      </c>
      <c r="B5" s="338"/>
      <c r="C5" s="338"/>
      <c r="D5" s="338"/>
      <c r="E5" s="338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106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 t="s">
        <v>153</v>
      </c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4"/>
      <c r="D9" s="228"/>
      <c r="E9" s="224"/>
      <c r="F9" s="123"/>
      <c r="G9" s="224"/>
      <c r="H9" s="228"/>
      <c r="I9" s="224"/>
      <c r="J9" s="123"/>
      <c r="K9" s="224">
        <f>SUM(C9:I9)</f>
        <v>0</v>
      </c>
      <c r="L9" s="174"/>
      <c r="M9" s="224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4">
        <f t="shared" ref="K10:K16" si="0">SUM(C10:I10)</f>
        <v>0</v>
      </c>
      <c r="L10" s="120"/>
      <c r="M10" s="175"/>
    </row>
    <row r="11" spans="1:14" ht="18" customHeight="1" x14ac:dyDescent="0.25">
      <c r="A11" s="85" t="s">
        <v>23</v>
      </c>
      <c r="B11" s="70"/>
      <c r="C11" s="119">
        <f>'R&amp;P Accounts'!D14</f>
        <v>0</v>
      </c>
      <c r="D11" s="120"/>
      <c r="E11" s="119"/>
      <c r="F11" s="120"/>
      <c r="G11" s="119"/>
      <c r="H11" s="123"/>
      <c r="I11" s="119"/>
      <c r="J11" s="123"/>
      <c r="K11" s="224">
        <f t="shared" si="0"/>
        <v>0</v>
      </c>
      <c r="L11" s="120"/>
      <c r="M11" s="175">
        <v>750</v>
      </c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4">
        <f t="shared" si="0"/>
        <v>0</v>
      </c>
      <c r="L12" s="120"/>
      <c r="M12" s="175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4">
        <f t="shared" si="0"/>
        <v>0</v>
      </c>
      <c r="L13" s="120"/>
      <c r="M13" s="175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4">
        <f t="shared" si="0"/>
        <v>0</v>
      </c>
      <c r="L14" s="120"/>
      <c r="M14" s="175"/>
    </row>
    <row r="15" spans="1:14" ht="17.25" customHeight="1" x14ac:dyDescent="0.25">
      <c r="A15" s="85" t="s">
        <v>68</v>
      </c>
      <c r="C15" s="124"/>
      <c r="D15" s="159"/>
      <c r="E15" s="124"/>
      <c r="F15" s="159"/>
      <c r="G15" s="124"/>
      <c r="H15" s="159"/>
      <c r="I15" s="124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5" t="s">
        <v>69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">
      <c r="A17" s="109" t="s">
        <v>96</v>
      </c>
      <c r="B17" s="97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750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1">
        <f>IF(K17='R&amp;P Accounts'!D21,0,"cross ref error")</f>
        <v>0</v>
      </c>
      <c r="L18" s="96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5" t="s">
        <v>27</v>
      </c>
      <c r="C20" s="124"/>
      <c r="D20" s="159"/>
      <c r="E20" s="124"/>
      <c r="F20" s="159"/>
      <c r="G20" s="124"/>
      <c r="H20" s="159"/>
      <c r="I20" s="124"/>
      <c r="J20" s="159"/>
      <c r="K20" s="224">
        <f>SUM(C20:I20)</f>
        <v>0</v>
      </c>
      <c r="L20" s="159"/>
      <c r="M20" s="124"/>
    </row>
    <row r="21" spans="1:13" ht="17.25" customHeight="1" thickBot="1" x14ac:dyDescent="0.3">
      <c r="A21" s="85" t="s">
        <v>28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">
      <c r="A22" s="109" t="s">
        <v>96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">
      <c r="A23" s="10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">
      <c r="A24" s="109" t="s">
        <v>97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750</v>
      </c>
    </row>
    <row r="25" spans="1:13" ht="19.5" customHeight="1" x14ac:dyDescent="0.2">
      <c r="C25" s="1"/>
      <c r="K25" s="220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93</v>
      </c>
      <c r="C27" s="1"/>
    </row>
    <row r="28" spans="1:13" ht="17.25" customHeight="1" x14ac:dyDescent="0.25">
      <c r="A28" s="86" t="s">
        <v>29</v>
      </c>
      <c r="C28" s="124"/>
      <c r="D28" s="159"/>
      <c r="E28" s="124"/>
      <c r="F28" s="159"/>
      <c r="G28" s="124"/>
      <c r="H28" s="159"/>
      <c r="I28" s="124"/>
      <c r="J28" s="159"/>
      <c r="K28" s="224">
        <f t="shared" ref="K28:K38" si="1">SUM(C28:I28)</f>
        <v>0</v>
      </c>
      <c r="L28" s="159"/>
      <c r="M28" s="124"/>
    </row>
    <row r="29" spans="1:13" ht="16.5" customHeight="1" x14ac:dyDescent="0.25">
      <c r="A29" s="86" t="s">
        <v>118</v>
      </c>
      <c r="C29" s="124"/>
      <c r="D29" s="159"/>
      <c r="E29" s="124"/>
      <c r="F29" s="159"/>
      <c r="G29" s="124"/>
      <c r="H29" s="159"/>
      <c r="I29" s="124"/>
      <c r="J29" s="159"/>
      <c r="K29" s="224">
        <f t="shared" si="1"/>
        <v>0</v>
      </c>
      <c r="L29" s="159"/>
      <c r="M29" s="124"/>
    </row>
    <row r="30" spans="1:13" ht="17.25" customHeight="1" x14ac:dyDescent="0.25">
      <c r="A30" s="86" t="s">
        <v>30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6" t="s">
        <v>31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6" t="s">
        <v>32</v>
      </c>
      <c r="C32" s="161">
        <f>'R&amp;P Accounts'!D35</f>
        <v>46</v>
      </c>
      <c r="D32" s="159"/>
      <c r="E32" s="161"/>
      <c r="F32" s="159"/>
      <c r="G32" s="161"/>
      <c r="H32" s="159"/>
      <c r="I32" s="161"/>
      <c r="J32" s="159"/>
      <c r="K32" s="224">
        <f t="shared" si="1"/>
        <v>46</v>
      </c>
      <c r="L32" s="159"/>
      <c r="M32" s="161">
        <v>704</v>
      </c>
    </row>
    <row r="33" spans="1:13" ht="17.25" customHeight="1" x14ac:dyDescent="0.25">
      <c r="A33" s="86" t="s">
        <v>33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7" t="s">
        <v>34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7" t="s">
        <v>35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7" t="s">
        <v>36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6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10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96</v>
      </c>
      <c r="C39" s="162">
        <f>SUM(C28:C38)</f>
        <v>46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46</v>
      </c>
      <c r="L39" s="159"/>
      <c r="M39" s="158">
        <f>SUM(M28:M38)</f>
        <v>704</v>
      </c>
    </row>
    <row r="40" spans="1:13" x14ac:dyDescent="0.2">
      <c r="K40" s="220">
        <f>IF(K39='R&amp;P Accounts'!D42,0,"cross ref error")</f>
        <v>0</v>
      </c>
    </row>
    <row r="41" spans="1:13" ht="30" x14ac:dyDescent="0.25">
      <c r="A41" s="67" t="s">
        <v>94</v>
      </c>
    </row>
    <row r="42" spans="1:13" ht="17.25" customHeight="1" x14ac:dyDescent="0.25">
      <c r="A42" s="86" t="s">
        <v>37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6" t="s">
        <v>38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95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8">
        <f>+C44+C39</f>
        <v>46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46</v>
      </c>
      <c r="L46" s="159"/>
      <c r="M46" s="158">
        <f>+M44+M39</f>
        <v>704</v>
      </c>
    </row>
    <row r="47" spans="1:13" ht="13.5" thickBot="1" x14ac:dyDescent="0.25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6">
        <f>+C24-C46</f>
        <v>-46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-46</v>
      </c>
      <c r="L48" s="157"/>
      <c r="M48" s="156">
        <f>+M24-M46</f>
        <v>46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7" t="s">
        <v>125</v>
      </c>
      <c r="C50" s="156">
        <v>29341</v>
      </c>
      <c r="D50" s="157"/>
      <c r="E50" s="223"/>
      <c r="F50" s="157"/>
      <c r="G50" s="223"/>
      <c r="H50" s="157"/>
      <c r="I50" s="223"/>
      <c r="J50" s="157"/>
      <c r="K50" s="223">
        <f>SUM(C50:I50)</f>
        <v>29341</v>
      </c>
      <c r="L50" s="157"/>
      <c r="M50" s="223"/>
    </row>
    <row r="51" spans="1:13" ht="14.25" customHeight="1" thickBot="1" x14ac:dyDescent="0.25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42</v>
      </c>
      <c r="C52" s="156">
        <f>C48+C50</f>
        <v>29295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29295</v>
      </c>
      <c r="L52" s="157"/>
      <c r="M52" s="156">
        <f>M48+M50</f>
        <v>46</v>
      </c>
    </row>
    <row r="53" spans="1:13" x14ac:dyDescent="0.2">
      <c r="K53" s="220">
        <f>IF(K52='R&amp;P Accounts'!D55,0,"cross ref error")</f>
        <v>0</v>
      </c>
    </row>
    <row r="55" spans="1:13" ht="15.75" x14ac:dyDescent="0.25">
      <c r="A55" s="181" t="s">
        <v>111</v>
      </c>
    </row>
    <row r="56" spans="1:13" x14ac:dyDescent="0.2">
      <c r="A56" s="349" t="s">
        <v>154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1"/>
    </row>
    <row r="57" spans="1:13" x14ac:dyDescent="0.2">
      <c r="A57" s="352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4"/>
    </row>
    <row r="58" spans="1:13" x14ac:dyDescent="0.2">
      <c r="A58" s="352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4"/>
    </row>
    <row r="59" spans="1:13" x14ac:dyDescent="0.2">
      <c r="A59" s="352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4"/>
    </row>
    <row r="60" spans="1:13" x14ac:dyDescent="0.2">
      <c r="A60" s="352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4"/>
    </row>
    <row r="61" spans="1:13" x14ac:dyDescent="0.2">
      <c r="A61" s="352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4"/>
    </row>
    <row r="62" spans="1:13" x14ac:dyDescent="0.2">
      <c r="A62" s="352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4"/>
    </row>
    <row r="63" spans="1:13" x14ac:dyDescent="0.2">
      <c r="A63" s="352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4"/>
    </row>
    <row r="64" spans="1:13" x14ac:dyDescent="0.2">
      <c r="A64" s="355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7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1566C2-15B9-48AF-BF1D-15E33EEE4AD3}">
  <ds:schemaRefs>
    <ds:schemaRef ds:uri="http://schemas.microsoft.com/office/2006/metadata/properties"/>
    <ds:schemaRef ds:uri="http://schemas.microsoft.com/office/infopath/2007/PartnerControls"/>
    <ds:schemaRef ds:uri="6e5cff7b-a7d5-4c1b-b173-c4235d24e266"/>
    <ds:schemaRef ds:uri="d4ad2a5d-5143-4ad7-bb17-d2c071497d7a"/>
  </ds:schemaRefs>
</ds:datastoreItem>
</file>

<file path=customXml/itemProps2.xml><?xml version="1.0" encoding="utf-8"?>
<ds:datastoreItem xmlns:ds="http://schemas.openxmlformats.org/officeDocument/2006/customXml" ds:itemID="{EA4DBCC8-A7BD-4A64-981D-9DA9476BF18D}"/>
</file>

<file path=customXml/itemProps3.xml><?xml version="1.0" encoding="utf-8"?>
<ds:datastoreItem xmlns:ds="http://schemas.openxmlformats.org/officeDocument/2006/customXml" ds:itemID="{FD57A322-E6F4-45B4-B33B-48C398599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Simpson</dc:creator>
  <cp:lastModifiedBy>Heather Elstone</cp:lastModifiedBy>
  <cp:lastPrinted>2007-12-14T14:44:53Z</cp:lastPrinted>
  <dcterms:created xsi:type="dcterms:W3CDTF">2007-04-10T16:51:52Z</dcterms:created>
  <dcterms:modified xsi:type="dcterms:W3CDTF">2026-06-11T13:36:06Z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MediaServiceImageTags">
    <vt:lpwstr/>
  </property>
  <property fmtid="{D5CDD505-2E9C-101B-9397-08002B2CF9AE}" pid="26" name="ContentTypeId">
    <vt:lpwstr>0x010100CD04853568B40F4E8366B3070197220F</vt:lpwstr>
  </property>
  <property fmtid="{D5CDD505-2E9C-101B-9397-08002B2CF9AE}" pid="27" name="ComplianceAssetId">
    <vt:lpwstr/>
  </property>
  <property fmtid="{D5CDD505-2E9C-101B-9397-08002B2CF9AE}" pid="28" name="_ExtendedDescription">
    <vt:lpwstr/>
  </property>
  <property fmtid="{D5CDD505-2E9C-101B-9397-08002B2CF9AE}" pid="29" name="TriggerFlowInfo">
    <vt:lpwstr/>
  </property>
</Properties>
</file>