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/>
  <mc:AlternateContent xmlns:mc="http://schemas.openxmlformats.org/markup-compatibility/2006">
    <mc:Choice Requires="x15">
      <x15ac:absPath xmlns:x15ac="http://schemas.microsoft.com/office/spreadsheetml/2010/11/ac" url="https://d.docs.live.net/b8cd865def176b97/"/>
    </mc:Choice>
  </mc:AlternateContent>
  <xr:revisionPtr revIDLastSave="0" documentId="8_{C1468EA3-CE71-4CE7-87D6-321469A05B88}" xr6:coauthVersionLast="47" xr6:coauthVersionMax="47" xr10:uidLastSave="{00000000-0000-0000-0000-000000000000}"/>
  <bookViews>
    <workbookView xWindow="-120" yWindow="-120" windowWidth="29040" windowHeight="15840" tabRatio="840" firstSheet="3" activeTab="3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2" l="1"/>
  <c r="M1" i="7"/>
  <c r="K42" i="7"/>
  <c r="K43" i="7"/>
  <c r="K44" i="7"/>
  <c r="K50" i="6"/>
  <c r="K50" i="7"/>
  <c r="K11" i="5"/>
  <c r="K22" i="5"/>
  <c r="K12" i="5"/>
  <c r="K13" i="5"/>
  <c r="I14" i="5"/>
  <c r="I16" i="5"/>
  <c r="G14" i="5"/>
  <c r="G16" i="5"/>
  <c r="E14" i="5"/>
  <c r="E16" i="5"/>
  <c r="M14" i="5"/>
  <c r="M16" i="5"/>
  <c r="L16" i="5"/>
  <c r="J16" i="5"/>
  <c r="H16" i="5"/>
  <c r="F16" i="5"/>
  <c r="C14" i="5"/>
  <c r="C16" i="5"/>
  <c r="M25" i="5"/>
  <c r="M27" i="5"/>
  <c r="L27" i="5"/>
  <c r="J14" i="2"/>
  <c r="K21" i="5"/>
  <c r="K23" i="5"/>
  <c r="K24" i="5"/>
  <c r="J27" i="5"/>
  <c r="F27" i="5"/>
  <c r="E25" i="5"/>
  <c r="E27" i="5"/>
  <c r="C25" i="5"/>
  <c r="C27" i="5"/>
  <c r="C40" i="5"/>
  <c r="C42" i="5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/>
  <c r="B42" i="2"/>
  <c r="B47" i="2"/>
  <c r="B21" i="2"/>
  <c r="B26" i="2"/>
  <c r="J34" i="2"/>
  <c r="J39" i="2"/>
  <c r="J33" i="2"/>
  <c r="J37" i="2"/>
  <c r="J31" i="2"/>
  <c r="J35" i="2"/>
  <c r="J36" i="2"/>
  <c r="J38" i="2"/>
  <c r="J40" i="2"/>
  <c r="J41" i="2"/>
  <c r="J45" i="2"/>
  <c r="J47" i="2"/>
  <c r="J46" i="2"/>
  <c r="H21" i="2"/>
  <c r="D21" i="2"/>
  <c r="F21" i="2"/>
  <c r="J24" i="2"/>
  <c r="J25" i="2"/>
  <c r="J26" i="2"/>
  <c r="D26" i="2"/>
  <c r="D28" i="2"/>
  <c r="D47" i="2"/>
  <c r="D42" i="2"/>
  <c r="F26" i="2"/>
  <c r="F28" i="2"/>
  <c r="F47" i="2"/>
  <c r="F42" i="2"/>
  <c r="H26" i="2"/>
  <c r="H47" i="2"/>
  <c r="H49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/>
  <c r="M22" i="6"/>
  <c r="M44" i="6"/>
  <c r="M39" i="6"/>
  <c r="I17" i="6"/>
  <c r="I22" i="6"/>
  <c r="I44" i="6"/>
  <c r="I39" i="6"/>
  <c r="G17" i="6"/>
  <c r="G22" i="6"/>
  <c r="G44" i="6"/>
  <c r="G39" i="6"/>
  <c r="E17" i="6"/>
  <c r="E22" i="6"/>
  <c r="E24" i="6"/>
  <c r="E44" i="6"/>
  <c r="E39" i="6"/>
  <c r="C17" i="6"/>
  <c r="C22" i="6"/>
  <c r="C24" i="6"/>
  <c r="C44" i="6"/>
  <c r="C39" i="6"/>
  <c r="M1" i="6"/>
  <c r="C1" i="6"/>
  <c r="M58" i="5"/>
  <c r="M60" i="5"/>
  <c r="I58" i="5"/>
  <c r="I60" i="5"/>
  <c r="G58" i="5"/>
  <c r="G60" i="5"/>
  <c r="E58" i="5"/>
  <c r="E60" i="5"/>
  <c r="C58" i="5"/>
  <c r="C60" i="5"/>
  <c r="M40" i="5"/>
  <c r="M42" i="5"/>
  <c r="J19" i="2"/>
  <c r="I40" i="5"/>
  <c r="I42" i="5"/>
  <c r="G40" i="5"/>
  <c r="G42" i="5"/>
  <c r="E40" i="5"/>
  <c r="E42" i="5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K1" i="4"/>
  <c r="B1" i="4"/>
  <c r="B1" i="3"/>
  <c r="N1" i="3"/>
  <c r="P9" i="3"/>
  <c r="B49" i="2"/>
  <c r="C24" i="7"/>
  <c r="E24" i="7"/>
  <c r="G24" i="7"/>
  <c r="I24" i="7"/>
  <c r="I48" i="7"/>
  <c r="I52" i="7"/>
  <c r="M24" i="7"/>
  <c r="K22" i="7"/>
  <c r="F49" i="2"/>
  <c r="K17" i="6"/>
  <c r="K18" i="6"/>
  <c r="K17" i="7"/>
  <c r="K18" i="7"/>
  <c r="C46" i="6"/>
  <c r="G24" i="6"/>
  <c r="I24" i="6"/>
  <c r="I48" i="6"/>
  <c r="I52" i="6"/>
  <c r="C46" i="7"/>
  <c r="E46" i="7"/>
  <c r="G46" i="7"/>
  <c r="I46" i="7"/>
  <c r="M46" i="7"/>
  <c r="H28" i="2"/>
  <c r="L28" i="2"/>
  <c r="K14" i="5"/>
  <c r="K16" i="5"/>
  <c r="N9" i="3"/>
  <c r="G46" i="6"/>
  <c r="M46" i="6"/>
  <c r="K39" i="7"/>
  <c r="K40" i="7"/>
  <c r="J48" i="2"/>
  <c r="K40" i="5"/>
  <c r="K42" i="5"/>
  <c r="J21" i="2"/>
  <c r="J22" i="2"/>
  <c r="K58" i="5"/>
  <c r="K60" i="5"/>
  <c r="I46" i="6"/>
  <c r="K39" i="6"/>
  <c r="K40" i="6"/>
  <c r="K22" i="6"/>
  <c r="D49" i="2"/>
  <c r="J42" i="2"/>
  <c r="J43" i="2"/>
  <c r="K25" i="5"/>
  <c r="K27" i="5"/>
  <c r="E46" i="6"/>
  <c r="E48" i="6"/>
  <c r="E52" i="6"/>
  <c r="K44" i="6"/>
  <c r="B28" i="2"/>
  <c r="L51" i="2"/>
  <c r="L55" i="2"/>
  <c r="P10" i="3"/>
  <c r="F51" i="2"/>
  <c r="F55" i="2"/>
  <c r="J10" i="3"/>
  <c r="K45" i="7"/>
  <c r="C48" i="6"/>
  <c r="C52" i="6"/>
  <c r="M48" i="6"/>
  <c r="M52" i="6"/>
  <c r="E48" i="7"/>
  <c r="E52" i="7"/>
  <c r="G48" i="7"/>
  <c r="G52" i="7"/>
  <c r="M48" i="7"/>
  <c r="M52" i="7"/>
  <c r="H51" i="2"/>
  <c r="H55" i="2"/>
  <c r="L10" i="3"/>
  <c r="K24" i="6"/>
  <c r="J27" i="2"/>
  <c r="C48" i="7"/>
  <c r="C52" i="7"/>
  <c r="K24" i="7"/>
  <c r="K25" i="7"/>
  <c r="J49" i="2"/>
  <c r="J50" i="2"/>
  <c r="G48" i="6"/>
  <c r="G52" i="6"/>
  <c r="K46" i="6"/>
  <c r="K47" i="6"/>
  <c r="K46" i="7"/>
  <c r="K47" i="7"/>
  <c r="K45" i="6"/>
  <c r="D51" i="2"/>
  <c r="D55" i="2"/>
  <c r="H10" i="3"/>
  <c r="J28" i="2"/>
  <c r="J29" i="2"/>
  <c r="K48" i="6"/>
  <c r="K52" i="6"/>
  <c r="K25" i="6"/>
  <c r="B55" i="2"/>
  <c r="K48" i="7"/>
  <c r="K52" i="7"/>
  <c r="K53" i="7"/>
  <c r="N10" i="3"/>
  <c r="K53" i="6"/>
  <c r="F10" i="3"/>
  <c r="J56" i="2"/>
</calcChain>
</file>

<file path=xl/sharedStrings.xml><?xml version="1.0" encoding="utf-8"?>
<sst xmlns="http://schemas.openxmlformats.org/spreadsheetml/2006/main" count="295" uniqueCount="148">
  <si>
    <t xml:space="preserve">Enter charity name below </t>
  </si>
  <si>
    <t xml:space="preserve">Enter SC No. below   </t>
  </si>
  <si>
    <t xml:space="preserve">Clyde Valley Gymnastics Club </t>
  </si>
  <si>
    <t>SC049578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</si>
  <si>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</si>
  <si>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</si>
  <si>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</si>
  <si>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</si>
  <si>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</si>
  <si>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</si>
  <si>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</si>
  <si>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</si>
  <si>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</si>
  <si>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</si>
  <si>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</si>
  <si>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</si>
  <si>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</si>
  <si>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</si>
  <si>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</si>
  <si>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</si>
  <si>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</si>
  <si>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</si>
  <si>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</si>
  <si>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</si>
  <si>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</si>
  <si>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</si>
  <si>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</si>
  <si>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</si>
  <si>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</si>
  <si>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</si>
  <si>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</si>
  <si>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</si>
  <si>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</si>
  <si>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</si>
  <si>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</si>
  <si>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</si>
  <si>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</si>
  <si>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</si>
  <si>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</si>
  <si>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</si>
  <si>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</si>
  <si>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</si>
  <si>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</si>
  <si>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</si>
  <si>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</si>
  <si>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</si>
  <si>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</si>
  <si>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</si>
  <si>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</si>
  <si>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</si>
  <si>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</si>
  <si>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</si>
  <si>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</si>
  <si>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</si>
  <si>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</si>
  <si>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</si>
  <si>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</si>
  <si>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</si>
  <si>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</si>
  <si>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</si>
  <si>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</si>
  <si>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</si>
  <si>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</si>
  <si>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</si>
  <si>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</si>
  <si>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</si>
  <si>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</si>
  <si>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</si>
  <si>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</si>
  <si>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</si>
  <si>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</si>
  <si>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</si>
  <si>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</si>
  <si>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</si>
  <si>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</si>
  <si>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</si>
  <si>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</si>
  <si>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</si>
  <si>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</si>
  <si>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</si>
  <si>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</si>
  <si>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</t>
  </si>
  <si>
    <t>Print Name</t>
  </si>
  <si>
    <t>Date of approval</t>
  </si>
  <si>
    <t>A.Mason</t>
  </si>
  <si>
    <t>Ann Mason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</si>
  <si>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</si>
  <si>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</si>
  <si>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</si>
  <si>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</si>
  <si>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</si>
  <si>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</si>
  <si>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</si>
  <si>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x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</si>
  <si>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</si>
  <si>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</si>
  <si>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</si>
  <si>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</si>
  <si>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</si>
  <si>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</si>
  <si>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</si>
  <si>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</si>
  <si>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</si>
  <si>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</si>
  <si>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</si>
  <si>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</si>
  <si>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</si>
  <si>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</si>
  <si>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N/A</t>
  </si>
  <si>
    <t>Additional analysis (1)</t>
  </si>
  <si>
    <t xml:space="preserve">Analysis of receipts and payments </t>
  </si>
  <si>
    <t xml:space="preserve">1 Donations </t>
  </si>
  <si>
    <t xml:space="preserve">Parents paying monthly class fees/Kit orders/Competition entry fees </t>
  </si>
  <si>
    <t xml:space="preserve">2 Grants </t>
  </si>
  <si>
    <t xml:space="preserve">3  Gross receipts from other charitable activities </t>
  </si>
  <si>
    <t xml:space="preserve">Club show income </t>
  </si>
  <si>
    <t xml:space="preserve">In house competition </t>
  </si>
  <si>
    <t xml:space="preserve">4  Payments relating directly to charitable activities </t>
  </si>
  <si>
    <t>outgoings for rent, utility bills and coaches wages</t>
  </si>
  <si>
    <t>competition fees</t>
  </si>
  <si>
    <t xml:space="preserve">other outgoing such as office supplies, cleaning supplies and building maintnence </t>
  </si>
  <si>
    <t>accountant fee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</si>
  <si>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</si>
  <si>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</si>
  <si>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</si>
  <si>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</si>
  <si>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</si>
  <si>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</si>
  <si>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</si>
  <si>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</si>
  <si>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</si>
  <si>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</si>
  <si>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</si>
  <si>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</si>
  <si>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</si>
  <si>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</si>
  <si>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</si>
  <si>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</si>
  <si>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</si>
  <si>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 xml:space="preserve">Due to covid the club has restricted funds carried over for display trips that didnt happen the previous year.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</si>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</sst>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[$-809]dd\ mmmm\ yyyy;@"/>
    <numFmt numFmtId="168" formatCode="[$-F800]dddd\,\ mmmm\ dd\,\ yyyy"/>
    <numFmt numFmtId="169" formatCode="dd/mm/yyyy;@"/>
    <numFmt numFmtId="170" formatCode="* #,##0_-;\(* #,##0\)_-;_-* &quot;-&quot;??_-;_-@_-"/>
  </numFmts>
  <fonts count="34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6" fontId="6" fillId="0" borderId="0" xfId="1" applyNumberFormat="1" applyFont="1" applyAlignment="1" applyProtection="1">
      <alignment vertical="center" wrapText="1"/>
      <protection locked="0"/>
    </xf>
    <xf numFmtId="166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164" fontId="12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164" fontId="9" fillId="0" borderId="0" xfId="1" applyNumberFormat="1" applyFont="1" applyAlignment="1" applyProtection="1">
      <protection locked="0"/>
    </xf>
    <xf numFmtId="164" fontId="10" fillId="0" borderId="1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6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164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164" fontId="6" fillId="0" borderId="0" xfId="0" applyNumberFormat="1" applyFont="1" applyAlignment="1" applyProtection="1">
      <alignment wrapText="1"/>
      <protection locked="0"/>
    </xf>
    <xf numFmtId="164" fontId="12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164" fontId="9" fillId="0" borderId="3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6" fontId="5" fillId="0" borderId="0" xfId="1" applyNumberFormat="1" applyFont="1" applyBorder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8" fontId="0" fillId="0" borderId="5" xfId="0" applyNumberFormat="1" applyBorder="1"/>
    <xf numFmtId="168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9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6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6" fontId="3" fillId="0" borderId="0" xfId="1" applyNumberFormat="1" applyFont="1" applyBorder="1" applyAlignment="1" applyProtection="1">
      <alignment vertical="top" wrapText="1"/>
      <protection locked="0"/>
    </xf>
    <xf numFmtId="164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7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4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164" fontId="15" fillId="0" borderId="0" xfId="1" applyNumberFormat="1" applyFont="1" applyBorder="1" applyAlignment="1" applyProtection="1">
      <alignment horizontal="center" vertical="top" wrapText="1"/>
      <protection locked="0"/>
    </xf>
    <xf numFmtId="164" fontId="31" fillId="0" borderId="0" xfId="1" applyNumberFormat="1" applyFont="1" applyBorder="1" applyAlignment="1" applyProtection="1">
      <alignment horizontal="center" vertical="top" wrapText="1"/>
      <protection locked="0"/>
    </xf>
    <xf numFmtId="164" fontId="2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164" fontId="3" fillId="0" borderId="6" xfId="1" applyNumberFormat="1" applyFont="1" applyBorder="1" applyAlignment="1" applyProtection="1">
      <alignment vertical="top" wrapText="1"/>
      <protection locked="0"/>
    </xf>
    <xf numFmtId="164" fontId="3" fillId="3" borderId="7" xfId="1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6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164" fontId="10" fillId="0" borderId="0" xfId="1" applyNumberFormat="1" applyFont="1" applyProtection="1"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6" fontId="29" fillId="3" borderId="0" xfId="0" applyNumberFormat="1" applyFont="1" applyFill="1" applyAlignment="1">
      <alignment horizontal="right" wrapText="1"/>
    </xf>
    <xf numFmtId="166" fontId="3" fillId="0" borderId="5" xfId="1" applyNumberFormat="1" applyFont="1" applyBorder="1" applyAlignment="1" applyProtection="1">
      <alignment horizontal="right" vertical="top" wrapText="1"/>
      <protection locked="0"/>
    </xf>
    <xf numFmtId="166" fontId="3" fillId="0" borderId="9" xfId="1" applyNumberFormat="1" applyFont="1" applyBorder="1" applyAlignment="1" applyProtection="1">
      <alignment horizontal="right" vertical="top" wrapText="1"/>
      <protection locked="0"/>
    </xf>
    <xf numFmtId="166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70" fontId="3" fillId="3" borderId="11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Alignment="1" applyProtection="1">
      <alignment horizontal="right" shrinkToFit="1"/>
      <protection locked="0"/>
    </xf>
    <xf numFmtId="170" fontId="3" fillId="3" borderId="12" xfId="1" applyNumberFormat="1" applyFont="1" applyFill="1" applyBorder="1" applyAlignment="1" applyProtection="1">
      <alignment horizontal="right" shrinkToFit="1"/>
    </xf>
    <xf numFmtId="170" fontId="3" fillId="3" borderId="13" xfId="1" applyNumberFormat="1" applyFont="1" applyFill="1" applyBorder="1" applyAlignment="1" applyProtection="1">
      <alignment horizontal="right" shrinkToFit="1"/>
    </xf>
    <xf numFmtId="170" fontId="3" fillId="3" borderId="14" xfId="1" applyNumberFormat="1" applyFont="1" applyFill="1" applyBorder="1" applyAlignment="1" applyProtection="1">
      <alignment horizontal="right" shrinkToFit="1"/>
    </xf>
    <xf numFmtId="170" fontId="3" fillId="0" borderId="5" xfId="1" applyNumberFormat="1" applyFont="1" applyBorder="1" applyAlignment="1" applyProtection="1">
      <alignment horizontal="right" vertical="center" shrinkToFit="1"/>
      <protection locked="0"/>
    </xf>
    <xf numFmtId="170" fontId="2" fillId="0" borderId="0" xfId="0" applyNumberFormat="1" applyFont="1" applyAlignment="1" applyProtection="1">
      <alignment horizontal="right" vertical="top" shrinkToFit="1"/>
      <protection locked="0"/>
    </xf>
    <xf numFmtId="170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70" fontId="3" fillId="0" borderId="9" xfId="1" applyNumberFormat="1" applyFont="1" applyBorder="1" applyAlignment="1" applyProtection="1">
      <alignment horizontal="right" vertical="center" shrinkToFit="1"/>
      <protection locked="0"/>
    </xf>
    <xf numFmtId="170" fontId="3" fillId="0" borderId="15" xfId="1" applyNumberFormat="1" applyFont="1" applyBorder="1" applyAlignment="1" applyProtection="1">
      <alignment horizontal="right" vertical="center" shrinkToFit="1"/>
      <protection locked="0"/>
    </xf>
    <xf numFmtId="170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70" fontId="3" fillId="3" borderId="11" xfId="1" applyNumberFormat="1" applyFont="1" applyFill="1" applyBorder="1" applyAlignment="1" applyProtection="1">
      <alignment horizontal="right" vertical="center" shrinkToFit="1"/>
    </xf>
    <xf numFmtId="170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70" fontId="3" fillId="3" borderId="10" xfId="1" applyNumberFormat="1" applyFont="1" applyFill="1" applyBorder="1" applyAlignment="1" applyProtection="1">
      <alignment horizontal="right" shrinkToFit="1"/>
      <protection locked="0"/>
    </xf>
    <xf numFmtId="170" fontId="3" fillId="0" borderId="0" xfId="0" applyNumberFormat="1" applyFont="1" applyAlignment="1" applyProtection="1">
      <alignment horizontal="right" shrinkToFit="1"/>
      <protection locked="0"/>
    </xf>
    <xf numFmtId="164" fontId="3" fillId="3" borderId="1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/>
    <xf numFmtId="164" fontId="3" fillId="0" borderId="5" xfId="1" applyNumberFormat="1" applyFont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5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9" xfId="0" applyNumberFormat="1" applyFont="1" applyBorder="1" applyAlignment="1" applyProtection="1">
      <alignment horizontal="left"/>
      <protection locked="0"/>
    </xf>
    <xf numFmtId="164" fontId="3" fillId="0" borderId="10" xfId="1" applyNumberFormat="1" applyFont="1" applyFill="1" applyBorder="1" applyAlignment="1" applyProtection="1">
      <alignment horizontal="left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center" vertical="top" wrapText="1"/>
      <protection locked="0"/>
    </xf>
    <xf numFmtId="164" fontId="2" fillId="0" borderId="5" xfId="1" applyNumberFormat="1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9" xfId="0" applyNumberFormat="1" applyFont="1" applyBorder="1" applyProtection="1">
      <protection locked="0"/>
    </xf>
    <xf numFmtId="170" fontId="2" fillId="0" borderId="0" xfId="1" applyNumberFormat="1" applyFont="1" applyAlignment="1" applyProtection="1">
      <alignment horizontal="right" shrinkToFit="1"/>
      <protection locked="0"/>
    </xf>
    <xf numFmtId="170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4" fillId="0" borderId="0" xfId="0" applyFont="1" applyAlignment="1" applyProtection="1">
      <alignment vertical="top" wrapText="1"/>
      <protection locked="0"/>
    </xf>
    <xf numFmtId="167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164" fontId="3" fillId="3" borderId="5" xfId="1" applyNumberFormat="1" applyFont="1" applyFill="1" applyBorder="1" applyAlignment="1" applyProtection="1">
      <alignment wrapText="1"/>
    </xf>
    <xf numFmtId="164" fontId="2" fillId="0" borderId="0" xfId="0" applyNumberFormat="1" applyFont="1" applyAlignment="1" applyProtection="1">
      <alignment wrapText="1"/>
      <protection locked="0"/>
    </xf>
    <xf numFmtId="164" fontId="3" fillId="3" borderId="16" xfId="1" applyNumberFormat="1" applyFont="1" applyFill="1" applyBorder="1" applyAlignment="1" applyProtection="1">
      <alignment wrapText="1"/>
    </xf>
    <xf numFmtId="164" fontId="3" fillId="0" borderId="2" xfId="1" applyNumberFormat="1" applyFont="1" applyBorder="1" applyAlignment="1" applyProtection="1">
      <alignment wrapText="1"/>
      <protection locked="0"/>
    </xf>
    <xf numFmtId="164" fontId="3" fillId="3" borderId="7" xfId="1" applyNumberFormat="1" applyFont="1" applyFill="1" applyBorder="1" applyAlignment="1" applyProtection="1">
      <alignment wrapText="1"/>
    </xf>
    <xf numFmtId="164" fontId="8" fillId="0" borderId="0" xfId="1" applyNumberFormat="1" applyFont="1" applyAlignment="1" applyProtection="1">
      <alignment wrapText="1"/>
      <protection locked="0"/>
    </xf>
    <xf numFmtId="164" fontId="3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164" fontId="3" fillId="3" borderId="17" xfId="1" applyNumberFormat="1" applyFont="1" applyFill="1" applyBorder="1" applyAlignment="1" applyProtection="1">
      <alignment wrapText="1"/>
    </xf>
    <xf numFmtId="164" fontId="7" fillId="0" borderId="0" xfId="1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164" fontId="3" fillId="0" borderId="15" xfId="1" applyNumberFormat="1" applyFont="1" applyBorder="1" applyAlignment="1" applyProtection="1">
      <alignment wrapText="1"/>
      <protection locked="0"/>
    </xf>
    <xf numFmtId="164" fontId="3" fillId="0" borderId="18" xfId="1" applyNumberFormat="1" applyFont="1" applyBorder="1" applyAlignment="1" applyProtection="1">
      <alignment wrapText="1"/>
      <protection locked="0"/>
    </xf>
    <xf numFmtId="164" fontId="3" fillId="3" borderId="11" xfId="1" applyNumberFormat="1" applyFont="1" applyFill="1" applyBorder="1" applyAlignment="1" applyProtection="1">
      <alignment wrapText="1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5" fontId="19" fillId="0" borderId="0" xfId="0" applyNumberFormat="1" applyFont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vertical="top" wrapText="1"/>
      <protection locked="0"/>
    </xf>
    <xf numFmtId="170" fontId="3" fillId="0" borderId="0" xfId="1" applyNumberFormat="1" applyFont="1" applyBorder="1" applyAlignment="1" applyProtection="1">
      <alignment horizontal="right" shrinkToFit="1"/>
      <protection locked="0"/>
    </xf>
    <xf numFmtId="170" fontId="3" fillId="0" borderId="0" xfId="1" applyNumberFormat="1" applyFont="1" applyFill="1" applyBorder="1" applyAlignment="1" applyProtection="1">
      <alignment horizontal="right" shrinkToFit="1"/>
    </xf>
    <xf numFmtId="170" fontId="3" fillId="0" borderId="3" xfId="1" applyNumberFormat="1" applyFont="1" applyFill="1" applyBorder="1" applyAlignment="1" applyProtection="1">
      <alignment horizontal="right" shrinkToFit="1"/>
    </xf>
    <xf numFmtId="164" fontId="12" fillId="0" borderId="0" xfId="0" applyNumberFormat="1" applyFont="1" applyAlignment="1" applyProtection="1">
      <alignment vertical="top"/>
      <protection locked="0"/>
    </xf>
    <xf numFmtId="165" fontId="12" fillId="0" borderId="0" xfId="0" applyNumberFormat="1" applyFont="1" applyProtection="1">
      <protection locked="0"/>
    </xf>
    <xf numFmtId="165" fontId="12" fillId="0" borderId="0" xfId="0" applyNumberFormat="1" applyFont="1" applyAlignment="1" applyProtection="1">
      <alignment vertical="top"/>
      <protection locked="0"/>
    </xf>
    <xf numFmtId="170" fontId="3" fillId="0" borderId="0" xfId="1" applyNumberFormat="1" applyFont="1" applyFill="1" applyBorder="1" applyAlignment="1" applyProtection="1">
      <alignment horizontal="right" shrinkToFit="1"/>
      <protection locked="0"/>
    </xf>
    <xf numFmtId="170" fontId="3" fillId="3" borderId="10" xfId="0" applyNumberFormat="1" applyFont="1" applyFill="1" applyBorder="1" applyAlignment="1" applyProtection="1">
      <alignment horizontal="right" shrinkToFit="1"/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3" borderId="10" xfId="1" applyNumberFormat="1" applyFont="1" applyFill="1" applyBorder="1" applyAlignment="1" applyProtection="1">
      <protection locked="0"/>
    </xf>
    <xf numFmtId="164" fontId="3" fillId="0" borderId="0" xfId="1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alignment wrapText="1"/>
      <protection locked="0"/>
    </xf>
    <xf numFmtId="164" fontId="12" fillId="0" borderId="0" xfId="1" applyNumberFormat="1" applyFont="1" applyBorder="1" applyProtection="1">
      <protection locked="0"/>
    </xf>
    <xf numFmtId="0" fontId="33" fillId="0" borderId="5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12" fillId="0" borderId="0" xfId="1" applyNumberFormat="1" applyFont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9" fontId="13" fillId="2" borderId="0" xfId="0" applyNumberFormat="1" applyFont="1" applyFill="1" applyAlignment="1" applyProtection="1">
      <alignment horizontal="left" vertical="center"/>
      <protection locked="0"/>
    </xf>
    <xf numFmtId="164" fontId="2" fillId="0" borderId="19" xfId="1" applyNumberFormat="1" applyFont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 applyProtection="1">
      <alignment horizontal="left" vertical="top" wrapText="1"/>
      <protection locked="0"/>
    </xf>
    <xf numFmtId="164" fontId="2" fillId="0" borderId="20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164" fontId="12" fillId="0" borderId="0" xfId="1" applyNumberFormat="1" applyFont="1" applyBorder="1" applyAlignment="1" applyProtection="1">
      <protection locked="0"/>
    </xf>
    <xf numFmtId="164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164" fontId="12" fillId="0" borderId="0" xfId="1" applyNumberFormat="1" applyFont="1" applyAlignment="1" applyProtection="1">
      <protection locked="0"/>
    </xf>
    <xf numFmtId="0" fontId="6" fillId="0" borderId="0" xfId="0" applyFont="1" applyAlignment="1" applyProtection="1">
      <alignment wrapText="1"/>
      <protection locked="0"/>
    </xf>
    <xf numFmtId="164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164" fontId="17" fillId="0" borderId="0" xfId="1" applyNumberFormat="1" applyFont="1" applyBorder="1" applyAlignment="1" applyProtection="1">
      <alignment horizontal="center" wrapText="1"/>
      <protection locked="0"/>
    </xf>
    <xf numFmtId="164" fontId="5" fillId="0" borderId="0" xfId="1" applyNumberFormat="1" applyFont="1" applyBorder="1" applyAlignment="1" applyProtection="1">
      <alignment horizontal="right" vertical="top" wrapText="1"/>
      <protection locked="0"/>
    </xf>
    <xf numFmtId="164" fontId="2" fillId="0" borderId="19" xfId="1" applyNumberFormat="1" applyFont="1" applyBorder="1" applyAlignment="1" applyProtection="1">
      <alignment horizontal="left" wrapText="1"/>
      <protection locked="0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164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164" fontId="2" fillId="0" borderId="23" xfId="1" applyNumberFormat="1" applyFont="1" applyBorder="1" applyAlignment="1" applyProtection="1">
      <alignment horizontal="left" wrapText="1"/>
      <protection locked="0"/>
    </xf>
    <xf numFmtId="164" fontId="2" fillId="0" borderId="4" xfId="1" applyNumberFormat="1" applyFont="1" applyBorder="1" applyAlignment="1" applyProtection="1">
      <alignment horizontal="left" wrapText="1"/>
      <protection locked="0"/>
    </xf>
    <xf numFmtId="164" fontId="2" fillId="0" borderId="24" xfId="1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4" fontId="2" fillId="0" borderId="27" xfId="1" applyNumberFormat="1" applyFont="1" applyBorder="1" applyAlignment="1" applyProtection="1">
      <alignment horizontal="left" vertical="top" wrapText="1"/>
      <protection locked="0"/>
    </xf>
    <xf numFmtId="164" fontId="2" fillId="0" borderId="26" xfId="1" applyNumberFormat="1" applyFont="1" applyBorder="1" applyAlignment="1" applyProtection="1">
      <alignment horizontal="left" vertical="top" wrapText="1"/>
      <protection locked="0"/>
    </xf>
    <xf numFmtId="164" fontId="2" fillId="0" borderId="28" xfId="1" applyNumberFormat="1" applyFont="1" applyBorder="1" applyAlignment="1" applyProtection="1">
      <alignment horizontal="left" vertical="top" wrapText="1"/>
      <protection locked="0"/>
    </xf>
    <xf numFmtId="164" fontId="2" fillId="0" borderId="23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24" xfId="1" applyNumberFormat="1" applyFont="1" applyBorder="1" applyAlignment="1" applyProtection="1">
      <alignment horizontal="left" vertical="top" wrapText="1"/>
      <protection locked="0"/>
    </xf>
    <xf numFmtId="167" fontId="3" fillId="0" borderId="9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3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164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08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  <a:ext uri="{147F2762-F138-4A5C-976F-8EAC2B608ADB}">
              <a16:predDERef xmlns:a16="http://schemas.microsoft.com/office/drawing/2014/main" pre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r>
            <a:rPr lang="en-US" sz="1100">
              <a:latin typeface="+mn-lt"/>
              <a:ea typeface="+mn-lt"/>
              <a:cs typeface="+mn-lt"/>
            </a:rPr>
            <a:t>202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4</a:t>
          </a:r>
        </a:p>
        <a:p>
          <a:pPr marL="0" indent="0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29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08</a:t>
          </a: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  <xdr:twoCellAnchor>
    <xdr:from>
      <xdr:col>9</xdr:col>
      <xdr:colOff>361950</xdr:colOff>
      <xdr:row>5</xdr:row>
      <xdr:rowOff>57150</xdr:rowOff>
    </xdr:from>
    <xdr:to>
      <xdr:col>10</xdr:col>
      <xdr:colOff>9525</xdr:colOff>
      <xdr:row>5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79C97A-C3FE-9143-8A77-F9C2192CB511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7391400" y="1371600"/>
          <a:ext cx="71437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2025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11" zoomScale="75" zoomScaleNormal="85" zoomScaleSheetLayoutView="80" workbookViewId="0">
      <selection activeCell="J11" sqref="J11"/>
    </sheetView>
  </sheetViews>
  <sheetFormatPr defaultColWidth="9.140625" defaultRowHeight="12.75"/>
  <cols>
    <col min="1" max="1" width="35.28515625" style="1" customWidth="1"/>
    <col min="2" max="2" width="16.140625" style="26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>
      <c r="A1" s="231"/>
      <c r="B1" s="235" t="s">
        <v>0</v>
      </c>
      <c r="C1" s="235"/>
      <c r="D1" s="235"/>
      <c r="E1" s="235"/>
      <c r="F1" s="235"/>
      <c r="G1" s="235"/>
      <c r="H1" s="235"/>
      <c r="I1" s="235"/>
      <c r="J1" s="235"/>
      <c r="L1" s="216" t="s">
        <v>1</v>
      </c>
      <c r="M1" s="171"/>
    </row>
    <row r="2" spans="1:13" ht="30.75" customHeight="1">
      <c r="A2" s="231"/>
      <c r="B2" s="236" t="s">
        <v>2</v>
      </c>
      <c r="C2" s="236"/>
      <c r="D2" s="236"/>
      <c r="E2" s="236"/>
      <c r="F2" s="236"/>
      <c r="G2" s="236"/>
      <c r="H2" s="236"/>
      <c r="I2" s="236"/>
      <c r="J2" s="236"/>
      <c r="L2" s="172" t="s">
        <v>3</v>
      </c>
      <c r="M2" s="225"/>
    </row>
    <row r="3" spans="1:13" ht="24" customHeight="1">
      <c r="A3" s="231"/>
      <c r="B3" s="232" t="s">
        <v>4</v>
      </c>
      <c r="C3" s="233"/>
      <c r="D3" s="233"/>
      <c r="E3" s="233"/>
      <c r="F3" s="233"/>
      <c r="G3" s="233"/>
      <c r="H3" s="233"/>
      <c r="I3" s="233"/>
      <c r="J3" s="234"/>
      <c r="L3" s="170"/>
    </row>
    <row r="4" spans="1:13" ht="14.25" customHeight="1">
      <c r="A4" s="231"/>
      <c r="B4" s="237" t="s">
        <v>5</v>
      </c>
      <c r="C4" s="239"/>
      <c r="D4" s="240" t="s">
        <v>6</v>
      </c>
      <c r="E4" s="241"/>
      <c r="F4" s="242"/>
      <c r="G4" s="243" t="s">
        <v>7</v>
      </c>
      <c r="H4" s="240" t="s">
        <v>8</v>
      </c>
      <c r="I4" s="241"/>
      <c r="J4" s="242"/>
      <c r="L4" s="170"/>
    </row>
    <row r="5" spans="1:13" ht="16.5" customHeight="1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70"/>
    </row>
    <row r="6" spans="1:13" ht="21" customHeight="1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70"/>
    </row>
    <row r="8" spans="1:13" ht="20.25">
      <c r="A8" s="43" t="s">
        <v>9</v>
      </c>
      <c r="B8" s="45"/>
      <c r="C8" s="43"/>
      <c r="D8" s="43"/>
      <c r="E8" s="43"/>
      <c r="F8" s="43"/>
      <c r="G8" s="43"/>
      <c r="H8" s="43"/>
      <c r="I8" s="43"/>
      <c r="J8" s="43"/>
      <c r="K8" s="24"/>
      <c r="L8" s="25"/>
    </row>
    <row r="9" spans="1:13" ht="39">
      <c r="A9" s="44"/>
      <c r="B9" s="27" t="s">
        <v>10</v>
      </c>
      <c r="C9" s="215"/>
      <c r="D9" s="215" t="s">
        <v>11</v>
      </c>
      <c r="E9" s="215"/>
      <c r="F9" s="215" t="s">
        <v>12</v>
      </c>
      <c r="G9" s="215"/>
      <c r="H9" s="215" t="s">
        <v>13</v>
      </c>
      <c r="I9" s="215"/>
      <c r="J9" s="215" t="s">
        <v>14</v>
      </c>
      <c r="K9" s="2"/>
      <c r="L9" s="215" t="s">
        <v>15</v>
      </c>
    </row>
    <row r="10" spans="1:13" ht="24" customHeight="1">
      <c r="A10" s="3"/>
      <c r="B10" s="28" t="s">
        <v>16</v>
      </c>
      <c r="C10" s="4"/>
      <c r="D10" s="28" t="s">
        <v>16</v>
      </c>
      <c r="E10" s="28"/>
      <c r="F10" s="28" t="s">
        <v>16</v>
      </c>
      <c r="G10" s="28"/>
      <c r="H10" s="28" t="s">
        <v>16</v>
      </c>
      <c r="I10" s="28"/>
      <c r="J10" s="28" t="s">
        <v>16</v>
      </c>
      <c r="K10" s="28"/>
      <c r="L10" s="28" t="s">
        <v>16</v>
      </c>
    </row>
    <row r="11" spans="1:13" ht="20.100000000000001" customHeight="1">
      <c r="A11" s="22" t="s">
        <v>17</v>
      </c>
      <c r="B11" s="29"/>
      <c r="C11" s="5"/>
      <c r="D11" s="5"/>
      <c r="E11" s="5"/>
      <c r="F11" s="5"/>
      <c r="G11" s="5"/>
      <c r="H11" s="5"/>
      <c r="I11" s="5"/>
      <c r="J11" s="5"/>
      <c r="K11" s="6"/>
    </row>
    <row r="12" spans="1:13" ht="20.100000000000001" customHeight="1">
      <c r="A12" s="75" t="s">
        <v>18</v>
      </c>
      <c r="B12" s="178">
        <v>213905.89</v>
      </c>
      <c r="C12" s="179"/>
      <c r="D12" s="178"/>
      <c r="E12" s="179"/>
      <c r="F12" s="178"/>
      <c r="G12" s="179"/>
      <c r="H12" s="178"/>
      <c r="I12" s="179"/>
      <c r="J12" s="180">
        <v>213905.89</v>
      </c>
      <c r="K12" s="181"/>
      <c r="L12" s="178"/>
    </row>
    <row r="13" spans="1:13" ht="20.100000000000001" customHeight="1">
      <c r="A13" s="75" t="s">
        <v>19</v>
      </c>
      <c r="B13" s="178"/>
      <c r="C13" s="179"/>
      <c r="D13" s="178"/>
      <c r="E13" s="179"/>
      <c r="F13" s="178"/>
      <c r="G13" s="179"/>
      <c r="H13" s="178"/>
      <c r="I13" s="179"/>
      <c r="J13" s="180">
        <f t="shared" ref="J13:J21" si="0">H13+D13+B13+F13</f>
        <v>0</v>
      </c>
      <c r="K13" s="181"/>
      <c r="L13" s="178"/>
    </row>
    <row r="14" spans="1:13" ht="20.100000000000001" customHeight="1">
      <c r="A14" s="75" t="s">
        <v>20</v>
      </c>
      <c r="B14" s="178"/>
      <c r="C14" s="179"/>
      <c r="D14" s="178"/>
      <c r="E14" s="179"/>
      <c r="F14" s="178"/>
      <c r="G14" s="179"/>
      <c r="H14" s="178"/>
      <c r="I14" s="179"/>
      <c r="J14" s="180">
        <f t="shared" si="0"/>
        <v>0</v>
      </c>
      <c r="K14" s="181"/>
      <c r="L14" s="178"/>
    </row>
    <row r="15" spans="1:13" ht="20.100000000000001" customHeight="1">
      <c r="A15" s="75" t="s">
        <v>21</v>
      </c>
      <c r="B15" s="178"/>
      <c r="C15" s="179"/>
      <c r="D15" s="178"/>
      <c r="E15" s="179"/>
      <c r="F15" s="178"/>
      <c r="G15" s="179"/>
      <c r="H15" s="178"/>
      <c r="I15" s="179"/>
      <c r="J15" s="180">
        <f t="shared" si="0"/>
        <v>0</v>
      </c>
      <c r="K15" s="181"/>
      <c r="L15" s="178"/>
    </row>
    <row r="16" spans="1:13" ht="20.100000000000001" customHeight="1">
      <c r="A16" s="75" t="s">
        <v>22</v>
      </c>
      <c r="B16" s="178"/>
      <c r="C16" s="179"/>
      <c r="D16" s="178"/>
      <c r="E16" s="179"/>
      <c r="F16" s="178"/>
      <c r="G16" s="179"/>
      <c r="H16" s="178"/>
      <c r="I16" s="179"/>
      <c r="J16" s="180">
        <f t="shared" si="0"/>
        <v>0</v>
      </c>
      <c r="K16" s="181"/>
      <c r="L16" s="178"/>
    </row>
    <row r="17" spans="1:12" ht="26.25">
      <c r="A17" s="75" t="s">
        <v>23</v>
      </c>
      <c r="B17" s="178"/>
      <c r="C17" s="179"/>
      <c r="D17" s="178"/>
      <c r="E17" s="179"/>
      <c r="F17" s="178"/>
      <c r="G17" s="179"/>
      <c r="H17" s="178"/>
      <c r="I17" s="179"/>
      <c r="J17" s="180">
        <f t="shared" si="0"/>
        <v>0</v>
      </c>
      <c r="K17" s="181"/>
      <c r="L17" s="178"/>
    </row>
    <row r="18" spans="1:12" ht="20.100000000000001" customHeight="1">
      <c r="A18" s="75" t="s">
        <v>24</v>
      </c>
      <c r="B18" s="178"/>
      <c r="C18" s="179"/>
      <c r="D18" s="178"/>
      <c r="E18" s="179"/>
      <c r="F18" s="178"/>
      <c r="G18" s="179"/>
      <c r="H18" s="178"/>
      <c r="I18" s="179"/>
      <c r="J18" s="180">
        <f t="shared" si="0"/>
        <v>0</v>
      </c>
      <c r="K18" s="181"/>
      <c r="L18" s="178"/>
    </row>
    <row r="19" spans="1:12" ht="28.5">
      <c r="A19" s="75" t="s">
        <v>25</v>
      </c>
      <c r="B19" s="178"/>
      <c r="C19" s="179"/>
      <c r="D19" s="178"/>
      <c r="E19" s="179"/>
      <c r="F19" s="178"/>
      <c r="G19" s="179"/>
      <c r="H19" s="178"/>
      <c r="I19" s="179"/>
      <c r="J19" s="180">
        <f t="shared" si="0"/>
        <v>0</v>
      </c>
      <c r="K19" s="181"/>
      <c r="L19" s="178"/>
    </row>
    <row r="20" spans="1:12" ht="20.100000000000001" customHeight="1">
      <c r="A20" s="75"/>
      <c r="B20" s="178"/>
      <c r="C20" s="179"/>
      <c r="D20" s="178"/>
      <c r="E20" s="179"/>
      <c r="F20" s="178"/>
      <c r="G20" s="179"/>
      <c r="H20" s="178"/>
      <c r="I20" s="179"/>
      <c r="J20" s="180">
        <f t="shared" si="0"/>
        <v>0</v>
      </c>
      <c r="K20" s="181"/>
      <c r="L20" s="178"/>
    </row>
    <row r="21" spans="1:12" ht="17.25" customHeight="1" thickBot="1">
      <c r="A21" s="7" t="s">
        <v>26</v>
      </c>
      <c r="B21" s="182">
        <f>SUM(B12:B20)</f>
        <v>213905.89</v>
      </c>
      <c r="C21" s="183"/>
      <c r="D21" s="182">
        <f>SUM(D12:D20)</f>
        <v>0</v>
      </c>
      <c r="E21" s="179"/>
      <c r="F21" s="182">
        <f>SUM(F12:F20)</f>
        <v>0</v>
      </c>
      <c r="G21" s="179"/>
      <c r="H21" s="182">
        <f>SUM(H12:H20)</f>
        <v>0</v>
      </c>
      <c r="I21" s="179"/>
      <c r="J21" s="184">
        <f t="shared" si="0"/>
        <v>213905.89</v>
      </c>
      <c r="K21" s="181"/>
      <c r="L21" s="182">
        <f>SUM(L12:L20)</f>
        <v>0</v>
      </c>
    </row>
    <row r="22" spans="1:12" ht="16.5" customHeight="1" thickTop="1">
      <c r="A22" s="222"/>
      <c r="B22" s="30"/>
      <c r="C22" s="48"/>
      <c r="D22" s="48"/>
      <c r="E22" s="48"/>
      <c r="F22" s="48"/>
      <c r="G22" s="48"/>
      <c r="H22" s="48"/>
      <c r="I22" s="48"/>
      <c r="J22" s="50" t="str">
        <f>IF(B21+D21+F21+H21-J21=0," ","error")</f>
        <v xml:space="preserve"> </v>
      </c>
      <c r="K22" s="48"/>
      <c r="L22" s="49"/>
    </row>
    <row r="23" spans="1:12" ht="26.25">
      <c r="A23" s="61" t="s">
        <v>27</v>
      </c>
      <c r="B23" s="185"/>
      <c r="C23" s="6"/>
      <c r="D23" s="6"/>
      <c r="E23" s="6"/>
      <c r="F23" s="6"/>
      <c r="G23" s="6"/>
      <c r="H23" s="6"/>
      <c r="I23" s="6"/>
      <c r="J23" s="6"/>
      <c r="K23" s="6"/>
    </row>
    <row r="24" spans="1:12" ht="20.100000000000001" customHeight="1">
      <c r="A24" s="75" t="s">
        <v>28</v>
      </c>
      <c r="B24" s="178"/>
      <c r="C24" s="179"/>
      <c r="D24" s="178"/>
      <c r="E24" s="179"/>
      <c r="F24" s="178"/>
      <c r="G24" s="179"/>
      <c r="H24" s="178"/>
      <c r="I24" s="179"/>
      <c r="J24" s="180">
        <f>H24+D24+B24+F24</f>
        <v>0</v>
      </c>
      <c r="K24" s="181"/>
      <c r="L24" s="178"/>
    </row>
    <row r="25" spans="1:12" ht="20.100000000000001" customHeight="1">
      <c r="A25" s="75" t="s">
        <v>29</v>
      </c>
      <c r="B25" s="178"/>
      <c r="C25" s="179"/>
      <c r="D25" s="178"/>
      <c r="E25" s="179"/>
      <c r="F25" s="178"/>
      <c r="G25" s="179"/>
      <c r="H25" s="178"/>
      <c r="I25" s="179"/>
      <c r="J25" s="180">
        <f>H25+D25+B25+F25</f>
        <v>0</v>
      </c>
      <c r="K25" s="181"/>
      <c r="L25" s="178"/>
    </row>
    <row r="26" spans="1:12" ht="17.25" customHeight="1" thickBot="1">
      <c r="A26" s="7" t="s">
        <v>30</v>
      </c>
      <c r="B26" s="182">
        <f>SUM(B24:B25)</f>
        <v>0</v>
      </c>
      <c r="C26" s="183"/>
      <c r="D26" s="182">
        <f>SUM(D24:D25)</f>
        <v>0</v>
      </c>
      <c r="E26" s="179"/>
      <c r="F26" s="182">
        <f>SUM(F24:F25)</f>
        <v>0</v>
      </c>
      <c r="G26" s="179"/>
      <c r="H26" s="182">
        <f>SUM(H24:H25)</f>
        <v>0</v>
      </c>
      <c r="I26" s="179"/>
      <c r="J26" s="182">
        <f>SUM(J24:J25)</f>
        <v>0</v>
      </c>
      <c r="K26" s="181"/>
      <c r="L26" s="182">
        <f>SUM(L24:L25)</f>
        <v>0</v>
      </c>
    </row>
    <row r="27" spans="1:12" ht="8.25" customHeight="1" thickTop="1">
      <c r="A27" s="21"/>
      <c r="B27" s="186"/>
      <c r="C27" s="187"/>
      <c r="D27" s="186"/>
      <c r="E27" s="187"/>
      <c r="F27" s="186"/>
      <c r="G27" s="187"/>
      <c r="H27" s="186"/>
      <c r="I27" s="188"/>
      <c r="J27" s="164" t="str">
        <f>IF(B26+D26+F26+H26-J26=0," ","error")</f>
        <v xml:space="preserve"> </v>
      </c>
      <c r="K27" s="181"/>
      <c r="L27" s="164"/>
    </row>
    <row r="28" spans="1:12" ht="20.100000000000001" customHeight="1" thickBot="1">
      <c r="A28" s="7" t="s">
        <v>31</v>
      </c>
      <c r="B28" s="189">
        <f>B26+B21</f>
        <v>213905.89</v>
      </c>
      <c r="C28" s="188"/>
      <c r="D28" s="189">
        <f>D26+D21</f>
        <v>0</v>
      </c>
      <c r="E28" s="188"/>
      <c r="F28" s="189">
        <f>F26+F21</f>
        <v>0</v>
      </c>
      <c r="G28" s="188"/>
      <c r="H28" s="189">
        <f>H26+H21</f>
        <v>0</v>
      </c>
      <c r="I28" s="188"/>
      <c r="J28" s="189">
        <f>J26+J21</f>
        <v>213905.89</v>
      </c>
      <c r="K28" s="181"/>
      <c r="L28" s="189">
        <f>L26+L21</f>
        <v>0</v>
      </c>
    </row>
    <row r="29" spans="1:12" ht="16.5" customHeight="1" thickTop="1">
      <c r="B29" s="223"/>
      <c r="C29" s="49"/>
      <c r="D29" s="49"/>
      <c r="E29" s="49"/>
      <c r="F29" s="49"/>
      <c r="G29" s="49"/>
      <c r="H29" s="49"/>
      <c r="I29" s="49"/>
      <c r="J29" s="50" t="str">
        <f>IF(B28+D28+H28-J28=0," ","error")</f>
        <v xml:space="preserve"> </v>
      </c>
      <c r="K29" s="49"/>
      <c r="L29" s="49"/>
    </row>
    <row r="30" spans="1:12" ht="18" customHeight="1">
      <c r="A30" s="23" t="s">
        <v>32</v>
      </c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</row>
    <row r="31" spans="1:12" ht="20.100000000000001" customHeight="1">
      <c r="A31" s="76" t="s">
        <v>33</v>
      </c>
      <c r="B31" s="178"/>
      <c r="C31" s="186"/>
      <c r="D31" s="178"/>
      <c r="E31" s="179"/>
      <c r="F31" s="178"/>
      <c r="G31" s="179"/>
      <c r="H31" s="178"/>
      <c r="I31" s="179"/>
      <c r="J31" s="180">
        <f>H31+D31+B31+F31</f>
        <v>0</v>
      </c>
      <c r="K31" s="164"/>
      <c r="L31" s="178"/>
    </row>
    <row r="32" spans="1:12" ht="20.100000000000001" customHeight="1">
      <c r="A32" s="76" t="s">
        <v>34</v>
      </c>
      <c r="B32" s="178">
        <v>227064.99</v>
      </c>
      <c r="C32" s="186"/>
      <c r="D32" s="178"/>
      <c r="E32" s="179"/>
      <c r="F32" s="178"/>
      <c r="G32" s="179"/>
      <c r="H32" s="178"/>
      <c r="I32" s="179"/>
      <c r="J32" s="180">
        <v>227065</v>
      </c>
      <c r="K32" s="164"/>
      <c r="L32" s="178"/>
    </row>
    <row r="33" spans="1:12" ht="20.100000000000001" customHeight="1">
      <c r="A33" s="76" t="s">
        <v>35</v>
      </c>
      <c r="B33" s="178"/>
      <c r="C33" s="186"/>
      <c r="D33" s="178"/>
      <c r="E33" s="179"/>
      <c r="F33" s="178"/>
      <c r="G33" s="179"/>
      <c r="H33" s="178"/>
      <c r="I33" s="179"/>
      <c r="J33" s="180">
        <f t="shared" ref="J32:J41" si="1">H33+D33+B33+F33</f>
        <v>0</v>
      </c>
      <c r="K33" s="164"/>
      <c r="L33" s="178"/>
    </row>
    <row r="34" spans="1:12" ht="26.25">
      <c r="A34" s="76" t="s">
        <v>36</v>
      </c>
      <c r="B34" s="178"/>
      <c r="C34" s="186"/>
      <c r="D34" s="178"/>
      <c r="E34" s="179"/>
      <c r="F34" s="178"/>
      <c r="G34" s="179"/>
      <c r="H34" s="178"/>
      <c r="I34" s="179"/>
      <c r="J34" s="180">
        <f t="shared" si="1"/>
        <v>0</v>
      </c>
      <c r="K34" s="164"/>
      <c r="L34" s="178"/>
    </row>
    <row r="35" spans="1:12" ht="20.100000000000001" customHeight="1">
      <c r="A35" s="76" t="s">
        <v>37</v>
      </c>
      <c r="B35" s="178"/>
      <c r="C35" s="186"/>
      <c r="D35" s="178"/>
      <c r="E35" s="179"/>
      <c r="F35" s="178"/>
      <c r="G35" s="179"/>
      <c r="H35" s="178"/>
      <c r="I35" s="179"/>
      <c r="J35" s="180">
        <f t="shared" si="1"/>
        <v>0</v>
      </c>
      <c r="K35" s="164"/>
      <c r="L35" s="178"/>
    </row>
    <row r="36" spans="1:12" ht="20.100000000000001" customHeight="1">
      <c r="A36" s="76" t="s">
        <v>38</v>
      </c>
      <c r="B36" s="178"/>
      <c r="C36" s="186"/>
      <c r="D36" s="178"/>
      <c r="E36" s="179"/>
      <c r="F36" s="178"/>
      <c r="G36" s="179"/>
      <c r="H36" s="178"/>
      <c r="I36" s="179"/>
      <c r="J36" s="180">
        <f t="shared" si="1"/>
        <v>0</v>
      </c>
      <c r="K36" s="164"/>
      <c r="L36" s="178"/>
    </row>
    <row r="37" spans="1:12" ht="20.100000000000001" customHeight="1">
      <c r="A37" s="77" t="s">
        <v>39</v>
      </c>
      <c r="B37" s="178"/>
      <c r="C37" s="186"/>
      <c r="D37" s="178"/>
      <c r="E37" s="179"/>
      <c r="F37" s="178"/>
      <c r="G37" s="179"/>
      <c r="H37" s="178"/>
      <c r="I37" s="179"/>
      <c r="J37" s="180">
        <f t="shared" si="1"/>
        <v>0</v>
      </c>
      <c r="K37" s="164"/>
      <c r="L37" s="178"/>
    </row>
    <row r="38" spans="1:12" ht="20.100000000000001" customHeight="1">
      <c r="A38" s="77" t="s">
        <v>40</v>
      </c>
      <c r="B38" s="178"/>
      <c r="C38" s="186"/>
      <c r="D38" s="178"/>
      <c r="E38" s="179"/>
      <c r="F38" s="178"/>
      <c r="G38" s="179"/>
      <c r="H38" s="178"/>
      <c r="I38" s="179"/>
      <c r="J38" s="180">
        <f t="shared" si="1"/>
        <v>0</v>
      </c>
      <c r="K38" s="164"/>
      <c r="L38" s="178"/>
    </row>
    <row r="39" spans="1:12" ht="20.100000000000001" customHeight="1">
      <c r="A39" s="77" t="s">
        <v>41</v>
      </c>
      <c r="B39" s="178"/>
      <c r="C39" s="186"/>
      <c r="D39" s="178"/>
      <c r="E39" s="179"/>
      <c r="F39" s="178"/>
      <c r="G39" s="179"/>
      <c r="H39" s="178"/>
      <c r="I39" s="179"/>
      <c r="J39" s="180">
        <f t="shared" si="1"/>
        <v>0</v>
      </c>
      <c r="K39" s="164"/>
      <c r="L39" s="178"/>
    </row>
    <row r="40" spans="1:12" ht="20.100000000000001" customHeight="1">
      <c r="A40" s="77" t="s">
        <v>42</v>
      </c>
      <c r="B40" s="178"/>
      <c r="C40" s="186"/>
      <c r="D40" s="178"/>
      <c r="E40" s="179"/>
      <c r="F40" s="178"/>
      <c r="G40" s="179"/>
      <c r="H40" s="178"/>
      <c r="I40" s="179"/>
      <c r="J40" s="180">
        <f t="shared" si="1"/>
        <v>0</v>
      </c>
      <c r="K40" s="164"/>
      <c r="L40" s="178"/>
    </row>
    <row r="41" spans="1:12" ht="20.100000000000001" customHeight="1" thickBot="1">
      <c r="A41" s="76"/>
      <c r="B41" s="192"/>
      <c r="C41" s="186"/>
      <c r="D41" s="192"/>
      <c r="E41" s="179"/>
      <c r="F41" s="192"/>
      <c r="G41" s="179"/>
      <c r="H41" s="192"/>
      <c r="I41" s="179"/>
      <c r="J41" s="180">
        <f t="shared" si="1"/>
        <v>0</v>
      </c>
      <c r="K41" s="164"/>
      <c r="L41" s="192"/>
    </row>
    <row r="42" spans="1:12" ht="20.100000000000001" customHeight="1" thickTop="1" thickBot="1">
      <c r="A42" s="9" t="s">
        <v>43</v>
      </c>
      <c r="B42" s="182">
        <f>SUM(B31:B41)</f>
        <v>227064.99</v>
      </c>
      <c r="C42" s="193"/>
      <c r="D42" s="182">
        <f>SUM(D31:D41)</f>
        <v>0</v>
      </c>
      <c r="E42" s="179"/>
      <c r="F42" s="182">
        <f>SUM(F31:F41)</f>
        <v>0</v>
      </c>
      <c r="G42" s="179"/>
      <c r="H42" s="182">
        <f>SUM(H31:H41)</f>
        <v>0</v>
      </c>
      <c r="I42" s="179"/>
      <c r="J42" s="182">
        <f>SUM(J31:J41)</f>
        <v>227065</v>
      </c>
      <c r="K42" s="164"/>
      <c r="L42" s="182">
        <f>SUM(L31:L41)</f>
        <v>0</v>
      </c>
    </row>
    <row r="43" spans="1:12" s="10" customFormat="1" ht="17.25" customHeight="1" thickTop="1">
      <c r="B43" s="31"/>
      <c r="C43" s="50"/>
      <c r="D43" s="51"/>
      <c r="E43" s="50"/>
      <c r="F43" s="50"/>
      <c r="G43" s="50"/>
      <c r="H43" s="50"/>
      <c r="I43" s="50"/>
      <c r="J43" s="50" t="str">
        <f>IF(B42+D42+F42+H42-J42=0," ","error")</f>
        <v>error</v>
      </c>
      <c r="K43" s="50"/>
      <c r="L43" s="50"/>
    </row>
    <row r="44" spans="1:12" ht="26.25">
      <c r="A44" s="61" t="s">
        <v>44</v>
      </c>
      <c r="B44" s="185"/>
      <c r="C44" s="6"/>
      <c r="D44" s="6"/>
      <c r="E44" s="6"/>
      <c r="F44" s="6"/>
      <c r="G44" s="6"/>
      <c r="H44" s="6"/>
      <c r="I44" s="6"/>
      <c r="J44" s="6"/>
      <c r="K44" s="6"/>
    </row>
    <row r="45" spans="1:12" ht="20.100000000000001" customHeight="1">
      <c r="A45" s="76" t="s">
        <v>45</v>
      </c>
      <c r="B45" s="178"/>
      <c r="C45" s="186"/>
      <c r="D45" s="178"/>
      <c r="E45" s="179"/>
      <c r="F45" s="178"/>
      <c r="G45" s="179"/>
      <c r="H45" s="178"/>
      <c r="I45" s="179"/>
      <c r="J45" s="180">
        <f>H45+D45+F45+B45</f>
        <v>0</v>
      </c>
      <c r="K45" s="164"/>
      <c r="L45" s="178"/>
    </row>
    <row r="46" spans="1:12" ht="20.100000000000001" customHeight="1" thickBot="1">
      <c r="A46" s="76" t="s">
        <v>46</v>
      </c>
      <c r="B46" s="192"/>
      <c r="C46" s="186"/>
      <c r="D46" s="192"/>
      <c r="E46" s="179"/>
      <c r="F46" s="192"/>
      <c r="G46" s="179"/>
      <c r="H46" s="192"/>
      <c r="I46" s="179"/>
      <c r="J46" s="180">
        <f>H46+D46+F46+B46</f>
        <v>0</v>
      </c>
      <c r="K46" s="164"/>
      <c r="L46" s="192"/>
    </row>
    <row r="47" spans="1:12" ht="20.100000000000001" customHeight="1" thickTop="1" thickBot="1">
      <c r="A47" s="9" t="s">
        <v>47</v>
      </c>
      <c r="B47" s="182">
        <f>SUM(B45:B46)</f>
        <v>0</v>
      </c>
      <c r="C47" s="193"/>
      <c r="D47" s="182">
        <f>SUM(D45:D46)</f>
        <v>0</v>
      </c>
      <c r="E47" s="179"/>
      <c r="F47" s="182">
        <f>SUM(F45:F46)</f>
        <v>0</v>
      </c>
      <c r="G47" s="179"/>
      <c r="H47" s="182">
        <f>SUM(H45:H46)</f>
        <v>0</v>
      </c>
      <c r="I47" s="179"/>
      <c r="J47" s="182">
        <f>SUM(J45:J46)</f>
        <v>0</v>
      </c>
      <c r="K47" s="164"/>
      <c r="L47" s="182">
        <f>SUM(L45:L46)</f>
        <v>0</v>
      </c>
    </row>
    <row r="48" spans="1:12" ht="13.5" customHeight="1" thickTop="1" thickBot="1">
      <c r="B48" s="32"/>
      <c r="C48" s="49"/>
      <c r="D48" s="32"/>
      <c r="E48" s="49"/>
      <c r="F48" s="49"/>
      <c r="G48" s="49"/>
      <c r="H48" s="32"/>
      <c r="I48" s="49"/>
      <c r="J48" s="50" t="str">
        <f>IF(B47+D47+F47+H47-J47=0," ","error")</f>
        <v xml:space="preserve"> </v>
      </c>
      <c r="K48" s="49"/>
      <c r="L48" s="49"/>
    </row>
    <row r="49" spans="1:13" s="11" customFormat="1" ht="20.100000000000001" customHeight="1" thickTop="1" thickBot="1">
      <c r="A49" s="35" t="s">
        <v>48</v>
      </c>
      <c r="B49" s="194">
        <f>+B47+B42</f>
        <v>227064.99</v>
      </c>
      <c r="C49" s="181"/>
      <c r="D49" s="194">
        <f>+D47+D42</f>
        <v>0</v>
      </c>
      <c r="E49" s="181"/>
      <c r="F49" s="194">
        <f>+F47+F42</f>
        <v>0</v>
      </c>
      <c r="G49" s="181"/>
      <c r="H49" s="194">
        <f>+H47+H42</f>
        <v>0</v>
      </c>
      <c r="I49" s="181"/>
      <c r="J49" s="194">
        <f>+J47+J42</f>
        <v>227065</v>
      </c>
      <c r="K49" s="181"/>
      <c r="L49" s="194">
        <f>+L47+L42</f>
        <v>0</v>
      </c>
    </row>
    <row r="50" spans="1:13" ht="14.25" thickTop="1" thickBot="1">
      <c r="B50" s="33"/>
      <c r="C50" s="52"/>
      <c r="D50" s="52"/>
      <c r="E50" s="52"/>
      <c r="F50" s="52"/>
      <c r="G50" s="52"/>
      <c r="H50" s="52"/>
      <c r="I50" s="52"/>
      <c r="J50" s="50" t="str">
        <f>IF(B49+D49+F49+H49-J49=0," ","error")</f>
        <v>error</v>
      </c>
      <c r="K50" s="53"/>
      <c r="L50" s="49"/>
    </row>
    <row r="51" spans="1:13" ht="20.100000000000001" customHeight="1" thickTop="1" thickBot="1">
      <c r="A51" s="36" t="s">
        <v>49</v>
      </c>
      <c r="B51" s="131">
        <f>+B28-B49</f>
        <v>-13159.099999999977</v>
      </c>
      <c r="C51" s="78"/>
      <c r="D51" s="131">
        <f>+D28-D49</f>
        <v>0</v>
      </c>
      <c r="E51" s="78"/>
      <c r="F51" s="131">
        <f>+F28-F49</f>
        <v>0</v>
      </c>
      <c r="G51" s="78"/>
      <c r="H51" s="131">
        <f>+H28-H49</f>
        <v>0</v>
      </c>
      <c r="I51" s="78"/>
      <c r="J51" s="132">
        <v>-13159</v>
      </c>
      <c r="K51" s="121"/>
      <c r="L51" s="131">
        <f>+L28-L49</f>
        <v>0</v>
      </c>
      <c r="M51" s="79"/>
    </row>
    <row r="52" spans="1:13" ht="14.25" customHeight="1" thickBot="1">
      <c r="A52" s="36"/>
      <c r="B52" s="201"/>
      <c r="C52" s="78"/>
      <c r="D52" s="201"/>
      <c r="E52" s="78"/>
      <c r="F52" s="201"/>
      <c r="G52" s="78"/>
      <c r="H52" s="201"/>
      <c r="I52" s="78"/>
      <c r="J52" s="201"/>
      <c r="K52" s="121"/>
      <c r="L52" s="201"/>
      <c r="M52" s="79"/>
    </row>
    <row r="53" spans="1:13" ht="19.5" customHeight="1" thickTop="1" thickBot="1">
      <c r="A53" s="87" t="s">
        <v>50</v>
      </c>
      <c r="B53" s="143"/>
      <c r="C53" s="78"/>
      <c r="D53" s="143"/>
      <c r="E53" s="78"/>
      <c r="F53" s="143"/>
      <c r="G53" s="78"/>
      <c r="H53" s="143"/>
      <c r="I53" s="78"/>
      <c r="J53" s="130">
        <f>IF(H53+F53+D53+B53=0,0,"Transfer error")</f>
        <v>0</v>
      </c>
      <c r="K53" s="121"/>
      <c r="L53" s="143"/>
    </row>
    <row r="54" spans="1:13" ht="14.25" customHeight="1" thickTop="1" thickBot="1">
      <c r="A54" s="8"/>
      <c r="B54" s="200"/>
      <c r="C54" s="78"/>
      <c r="D54" s="200"/>
      <c r="E54" s="78"/>
      <c r="F54" s="129"/>
      <c r="G54" s="78"/>
      <c r="H54" s="200"/>
      <c r="I54" s="78"/>
      <c r="J54" s="202"/>
      <c r="K54" s="121"/>
      <c r="L54" s="200"/>
    </row>
    <row r="55" spans="1:13" ht="29.25" customHeight="1" thickTop="1" thickBot="1">
      <c r="A55" s="9" t="s">
        <v>51</v>
      </c>
      <c r="B55" s="128">
        <f>+B51+B53</f>
        <v>-13159.099999999977</v>
      </c>
      <c r="C55" s="78"/>
      <c r="D55" s="128">
        <f>+D51+D53</f>
        <v>0</v>
      </c>
      <c r="E55" s="78"/>
      <c r="F55" s="128">
        <f>+F51+F53</f>
        <v>0</v>
      </c>
      <c r="G55" s="78"/>
      <c r="H55" s="128">
        <f>+H51+H53</f>
        <v>0</v>
      </c>
      <c r="I55" s="78"/>
      <c r="J55" s="128">
        <v>-13159</v>
      </c>
      <c r="K55" s="121"/>
      <c r="L55" s="128">
        <f>+L51+L53</f>
        <v>0</v>
      </c>
    </row>
    <row r="56" spans="1:13" ht="13.5" thickTop="1">
      <c r="J56" s="50" t="str">
        <f>IF(B55+D55+H55-J55=0," ","error")</f>
        <v>error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6" activePane="bottomLeft" state="frozen"/>
      <selection pane="bottomLeft" activeCell="S60" sqref="S60"/>
      <selection activeCell="D45" sqref="D45"/>
    </sheetView>
  </sheetViews>
  <sheetFormatPr defaultColWidth="9.140625" defaultRowHeight="12.75"/>
  <cols>
    <col min="1" max="1" width="28.85546875" style="1" customWidth="1"/>
    <col min="2" max="2" width="19" style="26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21.7109375" style="1" customWidth="1"/>
    <col min="17" max="16384" width="9.140625" style="1"/>
  </cols>
  <sheetData>
    <row r="1" spans="1:16" ht="27" customHeight="1">
      <c r="B1" s="286" t="str">
        <f>'R&amp;P Accounts'!B2</f>
        <v xml:space="preserve">Clyde Valley Gymnastics Club 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N1" s="286" t="str">
        <f>'R&amp;P Accounts'!L2</f>
        <v>SC049578</v>
      </c>
      <c r="O1" s="286"/>
      <c r="P1" s="286"/>
    </row>
    <row r="2" spans="1:16" s="42" customFormat="1" ht="26.25" customHeight="1">
      <c r="A2" s="70" t="s">
        <v>52</v>
      </c>
      <c r="B2" s="39"/>
      <c r="C2" s="38"/>
      <c r="D2" s="38"/>
      <c r="E2" s="38"/>
      <c r="F2" s="268"/>
      <c r="G2" s="268"/>
      <c r="H2" s="268"/>
      <c r="I2" s="40"/>
      <c r="J2" s="40"/>
      <c r="K2" s="40"/>
      <c r="L2" s="41"/>
      <c r="M2" s="40"/>
      <c r="N2" s="41"/>
      <c r="O2" s="40"/>
      <c r="P2" s="41"/>
    </row>
    <row r="3" spans="1:16" ht="40.5" customHeight="1">
      <c r="A3" s="46" t="s">
        <v>53</v>
      </c>
      <c r="B3" s="288" t="s">
        <v>54</v>
      </c>
      <c r="C3" s="288"/>
      <c r="D3" s="288"/>
      <c r="E3" s="14"/>
      <c r="F3" s="63" t="s">
        <v>55</v>
      </c>
      <c r="G3" s="11"/>
      <c r="H3" s="63" t="s">
        <v>56</v>
      </c>
      <c r="I3" s="72"/>
      <c r="J3" s="63" t="s">
        <v>12</v>
      </c>
      <c r="K3" s="72"/>
      <c r="L3" s="63" t="s">
        <v>57</v>
      </c>
      <c r="M3" s="72"/>
      <c r="N3" s="63" t="s">
        <v>58</v>
      </c>
      <c r="O3" s="72"/>
      <c r="P3" s="63" t="s">
        <v>59</v>
      </c>
    </row>
    <row r="4" spans="1:16">
      <c r="B4" s="289"/>
      <c r="C4" s="289"/>
      <c r="D4" s="289"/>
      <c r="E4" s="221"/>
      <c r="F4" s="13" t="s">
        <v>16</v>
      </c>
      <c r="H4" s="13" t="s">
        <v>16</v>
      </c>
      <c r="I4" s="218"/>
      <c r="J4" s="13" t="s">
        <v>16</v>
      </c>
      <c r="K4" s="218"/>
      <c r="L4" s="13" t="s">
        <v>16</v>
      </c>
      <c r="M4" s="218"/>
      <c r="N4" s="13" t="s">
        <v>16</v>
      </c>
      <c r="O4" s="218"/>
      <c r="P4" s="13" t="s">
        <v>16</v>
      </c>
    </row>
    <row r="5" spans="1:16" ht="30" customHeight="1">
      <c r="A5" s="274" t="s">
        <v>60</v>
      </c>
      <c r="B5" s="279" t="s">
        <v>61</v>
      </c>
      <c r="C5" s="279"/>
      <c r="D5" s="279"/>
      <c r="E5" s="19"/>
      <c r="F5" s="133">
        <v>17866</v>
      </c>
      <c r="G5" s="134"/>
      <c r="H5" s="133"/>
      <c r="I5" s="134"/>
      <c r="J5" s="133"/>
      <c r="K5" s="134"/>
      <c r="L5" s="133"/>
      <c r="M5" s="134"/>
      <c r="N5" s="135">
        <v>17866</v>
      </c>
      <c r="O5" s="134"/>
      <c r="P5" s="133"/>
    </row>
    <row r="6" spans="1:16" ht="30" customHeight="1">
      <c r="A6" s="275"/>
      <c r="B6" s="279" t="s">
        <v>62</v>
      </c>
      <c r="C6" s="279"/>
      <c r="D6" s="279"/>
      <c r="E6" s="19"/>
      <c r="F6" s="133">
        <v>-13159</v>
      </c>
      <c r="G6" s="134"/>
      <c r="H6" s="133"/>
      <c r="I6" s="134"/>
      <c r="J6" s="133"/>
      <c r="K6" s="134"/>
      <c r="L6" s="133"/>
      <c r="M6" s="134"/>
      <c r="N6" s="135">
        <f>F6+H6+J6+L6</f>
        <v>-13159</v>
      </c>
      <c r="O6" s="134"/>
      <c r="P6" s="133"/>
    </row>
    <row r="7" spans="1:16" ht="26.25" customHeight="1">
      <c r="A7" s="275"/>
      <c r="B7" s="269"/>
      <c r="C7" s="270"/>
      <c r="D7" s="271"/>
      <c r="E7" s="19"/>
      <c r="F7" s="136"/>
      <c r="G7" s="134"/>
      <c r="H7" s="136"/>
      <c r="I7" s="134"/>
      <c r="J7" s="136"/>
      <c r="K7" s="134"/>
      <c r="L7" s="136"/>
      <c r="M7" s="134"/>
      <c r="N7" s="135">
        <f>F7+H7+J7+L7</f>
        <v>0</v>
      </c>
      <c r="O7" s="134"/>
      <c r="P7" s="136"/>
    </row>
    <row r="8" spans="1:16" ht="26.25" customHeight="1" thickBot="1">
      <c r="A8" s="275"/>
      <c r="B8" s="279"/>
      <c r="C8" s="279"/>
      <c r="D8" s="279"/>
      <c r="E8" s="19"/>
      <c r="F8" s="137"/>
      <c r="G8" s="134"/>
      <c r="H8" s="137"/>
      <c r="I8" s="134"/>
      <c r="J8" s="137"/>
      <c r="K8" s="134"/>
      <c r="L8" s="137"/>
      <c r="M8" s="134"/>
      <c r="N8" s="138">
        <f>F8+H8+J8+L8</f>
        <v>0</v>
      </c>
      <c r="O8" s="134"/>
      <c r="P8" s="137"/>
    </row>
    <row r="9" spans="1:16" ht="30" customHeight="1" thickTop="1" thickBot="1">
      <c r="B9" s="277" t="s">
        <v>63</v>
      </c>
      <c r="C9" s="277"/>
      <c r="D9" s="277"/>
      <c r="E9" s="37"/>
      <c r="F9" s="139">
        <f>SUM(F5:F8)</f>
        <v>4707</v>
      </c>
      <c r="G9" s="122"/>
      <c r="H9" s="139">
        <f>SUM(H5:H8)</f>
        <v>0</v>
      </c>
      <c r="I9" s="217"/>
      <c r="J9" s="139">
        <f>SUM(J5:J8)</f>
        <v>0</v>
      </c>
      <c r="K9" s="217"/>
      <c r="L9" s="139">
        <f>SUM(L5:L8)</f>
        <v>0</v>
      </c>
      <c r="M9" s="287"/>
      <c r="N9" s="140">
        <f>F9+H9+J9+L9</f>
        <v>4707</v>
      </c>
      <c r="O9" s="287"/>
      <c r="P9" s="139">
        <f>SUM(P5:P8)</f>
        <v>0</v>
      </c>
    </row>
    <row r="10" spans="1:16" ht="26.25" customHeight="1" thickTop="1">
      <c r="B10" s="278" t="s">
        <v>64</v>
      </c>
      <c r="C10" s="278"/>
      <c r="D10" s="278"/>
      <c r="E10" s="18"/>
      <c r="F10" s="123">
        <f>F6-'R&amp;P Accounts'!B55</f>
        <v>9.9999999976716936E-2</v>
      </c>
      <c r="G10" s="217"/>
      <c r="H10" s="123">
        <f>H6-'R&amp;P Accounts'!D55</f>
        <v>0</v>
      </c>
      <c r="I10" s="217"/>
      <c r="J10" s="123">
        <f>J6-'R&amp;P Accounts'!F55</f>
        <v>0</v>
      </c>
      <c r="K10" s="217"/>
      <c r="L10" s="123">
        <f>L6-'R&amp;P Accounts'!H55</f>
        <v>0</v>
      </c>
      <c r="M10" s="287"/>
      <c r="N10" s="123">
        <f>N6-'R&amp;P Accounts'!J55</f>
        <v>0</v>
      </c>
      <c r="O10" s="287"/>
      <c r="P10" s="123">
        <f>P6-'R&amp;P Accounts'!L55</f>
        <v>0</v>
      </c>
    </row>
    <row r="11" spans="1:16">
      <c r="B11" s="280"/>
      <c r="C11" s="280"/>
      <c r="D11" s="280"/>
      <c r="E11" s="15"/>
      <c r="G11" s="273"/>
      <c r="I11" s="273"/>
      <c r="J11" s="218"/>
      <c r="K11" s="218"/>
      <c r="M11" s="273"/>
      <c r="O11" s="273"/>
    </row>
    <row r="12" spans="1:16" ht="30.75" customHeight="1">
      <c r="B12" s="267" t="s">
        <v>65</v>
      </c>
      <c r="C12" s="267"/>
      <c r="D12" s="267"/>
      <c r="E12" s="16"/>
      <c r="G12" s="273"/>
      <c r="H12" s="219"/>
      <c r="I12" s="273"/>
      <c r="J12" s="260" t="s">
        <v>66</v>
      </c>
      <c r="K12" s="260"/>
      <c r="L12" s="260"/>
      <c r="M12" s="273"/>
      <c r="N12" s="219" t="s">
        <v>67</v>
      </c>
      <c r="O12" s="273"/>
      <c r="P12" s="219" t="s">
        <v>68</v>
      </c>
    </row>
    <row r="13" spans="1:16" s="55" customFormat="1">
      <c r="B13" s="282"/>
      <c r="C13" s="282"/>
      <c r="D13" s="282"/>
      <c r="E13" s="56"/>
      <c r="F13" s="57"/>
      <c r="H13" s="57"/>
      <c r="I13" s="58"/>
      <c r="J13" s="58"/>
      <c r="K13" s="58"/>
      <c r="M13" s="58"/>
      <c r="N13" s="13" t="s">
        <v>16</v>
      </c>
      <c r="O13" s="218"/>
      <c r="P13" s="13" t="s">
        <v>16</v>
      </c>
    </row>
    <row r="14" spans="1:16" ht="20.100000000000001" customHeight="1">
      <c r="A14" s="274" t="s">
        <v>69</v>
      </c>
      <c r="B14" s="272"/>
      <c r="C14" s="272"/>
      <c r="D14" s="272"/>
      <c r="E14" s="20"/>
      <c r="G14" s="273"/>
      <c r="I14" s="218"/>
      <c r="J14" s="248"/>
      <c r="K14" s="249"/>
      <c r="L14" s="250"/>
      <c r="M14" s="14"/>
      <c r="N14" s="124"/>
      <c r="O14" s="217"/>
      <c r="P14" s="124"/>
    </row>
    <row r="15" spans="1:16" ht="20.100000000000001" customHeight="1">
      <c r="A15" s="275"/>
      <c r="B15" s="272"/>
      <c r="C15" s="272"/>
      <c r="D15" s="272"/>
      <c r="E15" s="20"/>
      <c r="G15" s="273"/>
      <c r="H15" s="219"/>
      <c r="I15" s="218"/>
      <c r="J15" s="248"/>
      <c r="K15" s="249"/>
      <c r="L15" s="250"/>
      <c r="M15" s="14"/>
      <c r="N15" s="124"/>
      <c r="O15" s="217"/>
      <c r="P15" s="124"/>
    </row>
    <row r="16" spans="1:16" ht="20.100000000000001" customHeight="1">
      <c r="A16" s="275"/>
      <c r="B16" s="272"/>
      <c r="C16" s="272"/>
      <c r="D16" s="272"/>
      <c r="E16" s="20"/>
      <c r="F16" s="218"/>
      <c r="G16" s="218"/>
      <c r="H16" s="54"/>
      <c r="I16" s="218"/>
      <c r="J16" s="248"/>
      <c r="K16" s="249"/>
      <c r="L16" s="250"/>
      <c r="M16" s="14"/>
      <c r="N16" s="124"/>
      <c r="O16" s="217"/>
      <c r="P16" s="124"/>
    </row>
    <row r="17" spans="1:16" ht="20.100000000000001" customHeight="1">
      <c r="A17" s="275"/>
      <c r="B17" s="272"/>
      <c r="C17" s="272"/>
      <c r="D17" s="272"/>
      <c r="E17" s="20"/>
      <c r="F17" s="218"/>
      <c r="G17" s="218"/>
      <c r="H17" s="54"/>
      <c r="I17" s="218"/>
      <c r="J17" s="248"/>
      <c r="K17" s="249"/>
      <c r="L17" s="250"/>
      <c r="M17" s="14"/>
      <c r="N17" s="124"/>
      <c r="O17" s="217"/>
      <c r="P17" s="124"/>
    </row>
    <row r="18" spans="1:16" ht="20.100000000000001" customHeight="1" thickBot="1">
      <c r="A18" s="275"/>
      <c r="B18" s="272"/>
      <c r="C18" s="272"/>
      <c r="D18" s="272"/>
      <c r="E18" s="20"/>
      <c r="F18" s="218"/>
      <c r="G18" s="218"/>
      <c r="H18" s="54"/>
      <c r="I18" s="218"/>
      <c r="J18" s="248"/>
      <c r="K18" s="249"/>
      <c r="L18" s="250"/>
      <c r="M18" s="14"/>
      <c r="N18" s="125"/>
      <c r="O18" s="217"/>
      <c r="P18" s="125"/>
    </row>
    <row r="19" spans="1:16" ht="20.100000000000001" customHeight="1" thickBot="1">
      <c r="A19" s="226"/>
      <c r="B19" s="62"/>
      <c r="C19" s="62"/>
      <c r="D19" s="62"/>
      <c r="E19" s="20"/>
      <c r="F19" s="218"/>
      <c r="G19" s="218"/>
      <c r="H19" s="54"/>
      <c r="I19" s="218"/>
      <c r="K19" s="218"/>
      <c r="L19" s="73" t="s">
        <v>70</v>
      </c>
      <c r="M19" s="14"/>
      <c r="N19" s="126">
        <f>SUM(N14:N18)</f>
        <v>0</v>
      </c>
      <c r="O19" s="217"/>
      <c r="P19" s="126">
        <f>SUM(P14:P18)</f>
        <v>0</v>
      </c>
    </row>
    <row r="20" spans="1:16">
      <c r="B20" s="276"/>
      <c r="C20" s="276"/>
      <c r="D20" s="276"/>
      <c r="E20" s="218"/>
      <c r="G20" s="218"/>
      <c r="I20" s="218"/>
      <c r="J20" s="218"/>
      <c r="K20" s="218"/>
      <c r="L20" s="13"/>
      <c r="M20" s="218"/>
      <c r="N20" s="13"/>
      <c r="O20" s="218"/>
      <c r="P20" s="13"/>
    </row>
    <row r="21" spans="1:16" ht="27" customHeight="1">
      <c r="B21" s="267" t="s">
        <v>65</v>
      </c>
      <c r="C21" s="267"/>
      <c r="D21" s="267"/>
      <c r="E21" s="17"/>
      <c r="G21" s="218"/>
      <c r="H21" s="260" t="s">
        <v>66</v>
      </c>
      <c r="I21" s="260"/>
      <c r="J21" s="260"/>
      <c r="K21" s="218"/>
      <c r="L21" s="219" t="s">
        <v>71</v>
      </c>
      <c r="M21" s="218"/>
      <c r="N21" s="219" t="s">
        <v>72</v>
      </c>
      <c r="O21" s="218"/>
      <c r="P21" s="219" t="s">
        <v>68</v>
      </c>
    </row>
    <row r="22" spans="1:16" s="55" customFormat="1">
      <c r="B22" s="282"/>
      <c r="C22" s="282"/>
      <c r="D22" s="282"/>
      <c r="E22" s="56"/>
      <c r="I22" s="58"/>
      <c r="J22" s="57"/>
      <c r="K22" s="58"/>
      <c r="L22" s="13" t="s">
        <v>16</v>
      </c>
      <c r="M22" s="218"/>
      <c r="N22" s="13" t="s">
        <v>16</v>
      </c>
      <c r="O22" s="218"/>
      <c r="P22" s="13" t="s">
        <v>16</v>
      </c>
    </row>
    <row r="23" spans="1:16" ht="20.100000000000001" customHeight="1">
      <c r="A23" s="274" t="s">
        <v>73</v>
      </c>
      <c r="B23" s="272"/>
      <c r="C23" s="272"/>
      <c r="D23" s="272"/>
      <c r="E23" s="20"/>
      <c r="G23" s="218"/>
      <c r="H23" s="261"/>
      <c r="I23" s="262"/>
      <c r="J23" s="263"/>
      <c r="K23" s="14"/>
      <c r="L23" s="124"/>
      <c r="M23" s="217"/>
      <c r="N23" s="124"/>
      <c r="O23" s="217"/>
      <c r="P23" s="124"/>
    </row>
    <row r="24" spans="1:16" ht="20.100000000000001" customHeight="1">
      <c r="A24" s="275"/>
      <c r="B24" s="272"/>
      <c r="C24" s="272"/>
      <c r="D24" s="272"/>
      <c r="E24" s="20"/>
      <c r="G24" s="218"/>
      <c r="H24" s="261"/>
      <c r="I24" s="262"/>
      <c r="J24" s="263"/>
      <c r="K24" s="14"/>
      <c r="L24" s="124"/>
      <c r="M24" s="217"/>
      <c r="N24" s="124"/>
      <c r="O24" s="217"/>
      <c r="P24" s="124"/>
    </row>
    <row r="25" spans="1:16" ht="20.100000000000001" customHeight="1">
      <c r="A25" s="275"/>
      <c r="B25" s="272"/>
      <c r="C25" s="272"/>
      <c r="D25" s="272"/>
      <c r="E25" s="20"/>
      <c r="G25" s="218"/>
      <c r="H25" s="261"/>
      <c r="I25" s="262"/>
      <c r="J25" s="263"/>
      <c r="K25" s="14"/>
      <c r="L25" s="124"/>
      <c r="M25" s="217"/>
      <c r="N25" s="124"/>
      <c r="O25" s="217"/>
      <c r="P25" s="124"/>
    </row>
    <row r="26" spans="1:16" ht="20.100000000000001" customHeight="1">
      <c r="A26" s="275"/>
      <c r="B26" s="272"/>
      <c r="C26" s="272"/>
      <c r="D26" s="272"/>
      <c r="E26" s="20"/>
      <c r="G26" s="218"/>
      <c r="H26" s="261"/>
      <c r="I26" s="262"/>
      <c r="J26" s="263"/>
      <c r="K26" s="14"/>
      <c r="L26" s="124"/>
      <c r="M26" s="217"/>
      <c r="N26" s="124"/>
      <c r="O26" s="217"/>
      <c r="P26" s="124"/>
    </row>
    <row r="27" spans="1:16" ht="20.100000000000001" customHeight="1">
      <c r="A27" s="275"/>
      <c r="B27" s="272"/>
      <c r="C27" s="272"/>
      <c r="D27" s="272"/>
      <c r="E27" s="20"/>
      <c r="G27" s="218"/>
      <c r="H27" s="261"/>
      <c r="I27" s="262"/>
      <c r="J27" s="263"/>
      <c r="K27" s="14"/>
      <c r="L27" s="124"/>
      <c r="M27" s="217"/>
      <c r="N27" s="124"/>
      <c r="O27" s="217"/>
      <c r="P27" s="124"/>
    </row>
    <row r="28" spans="1:16" ht="20.100000000000001" customHeight="1">
      <c r="A28" s="275"/>
      <c r="B28" s="272"/>
      <c r="C28" s="272"/>
      <c r="D28" s="272"/>
      <c r="E28" s="20"/>
      <c r="G28" s="218"/>
      <c r="H28" s="261"/>
      <c r="I28" s="262"/>
      <c r="J28" s="263"/>
      <c r="K28" s="14"/>
      <c r="L28" s="124"/>
      <c r="M28" s="217"/>
      <c r="N28" s="124"/>
      <c r="O28" s="217"/>
      <c r="P28" s="124"/>
    </row>
    <row r="29" spans="1:16" ht="20.100000000000001" customHeight="1">
      <c r="A29" s="275"/>
      <c r="B29" s="272"/>
      <c r="C29" s="272"/>
      <c r="D29" s="272"/>
      <c r="E29" s="20"/>
      <c r="G29" s="218"/>
      <c r="H29" s="261"/>
      <c r="I29" s="262"/>
      <c r="J29" s="263"/>
      <c r="K29" s="14"/>
      <c r="L29" s="124"/>
      <c r="M29" s="217"/>
      <c r="N29" s="124"/>
      <c r="O29" s="217"/>
      <c r="P29" s="124"/>
    </row>
    <row r="30" spans="1:16" ht="20.100000000000001" customHeight="1">
      <c r="A30" s="275"/>
      <c r="B30" s="272"/>
      <c r="C30" s="272"/>
      <c r="D30" s="272"/>
      <c r="E30" s="20"/>
      <c r="G30" s="218"/>
      <c r="H30" s="261"/>
      <c r="I30" s="262"/>
      <c r="J30" s="263"/>
      <c r="K30" s="14"/>
      <c r="L30" s="124"/>
      <c r="M30" s="217"/>
      <c r="N30" s="124"/>
      <c r="O30" s="217"/>
      <c r="P30" s="124"/>
    </row>
    <row r="31" spans="1:16" ht="20.100000000000001" customHeight="1" thickBot="1">
      <c r="A31" s="275"/>
      <c r="B31" s="272"/>
      <c r="C31" s="272"/>
      <c r="D31" s="272"/>
      <c r="E31" s="20"/>
      <c r="G31" s="218"/>
      <c r="H31" s="261"/>
      <c r="I31" s="262"/>
      <c r="J31" s="263"/>
      <c r="K31" s="14"/>
      <c r="L31" s="125"/>
      <c r="M31" s="217"/>
      <c r="N31" s="125"/>
      <c r="O31" s="217"/>
      <c r="P31" s="125"/>
    </row>
    <row r="32" spans="1:16" ht="20.100000000000001" customHeight="1" thickBot="1">
      <c r="A32" s="226"/>
      <c r="B32" s="62"/>
      <c r="C32" s="62"/>
      <c r="D32" s="62"/>
      <c r="E32" s="20"/>
      <c r="G32" s="218"/>
      <c r="I32" s="218"/>
      <c r="J32" s="63" t="s">
        <v>74</v>
      </c>
      <c r="K32" s="218"/>
      <c r="L32" s="126">
        <f>SUM(L23:L31)</f>
        <v>0</v>
      </c>
      <c r="M32" s="217"/>
      <c r="N32" s="126">
        <f>SUM(N23:N31)</f>
        <v>0</v>
      </c>
      <c r="O32" s="217"/>
      <c r="P32" s="126">
        <f>SUM(P23:P31)</f>
        <v>0</v>
      </c>
    </row>
    <row r="33" spans="1:16" ht="10.5" customHeight="1">
      <c r="B33" s="280"/>
      <c r="C33" s="280"/>
      <c r="D33" s="280"/>
      <c r="E33" s="283"/>
      <c r="G33" s="283"/>
      <c r="H33" s="13"/>
      <c r="I33" s="273"/>
      <c r="J33" s="218"/>
      <c r="K33" s="218"/>
      <c r="L33" s="60"/>
      <c r="M33" s="273"/>
      <c r="N33" s="60"/>
      <c r="O33" s="281"/>
      <c r="P33" s="60"/>
    </row>
    <row r="34" spans="1:16" ht="19.5" customHeight="1">
      <c r="B34" s="267" t="s">
        <v>65</v>
      </c>
      <c r="C34" s="267"/>
      <c r="D34" s="267"/>
      <c r="E34" s="283"/>
      <c r="G34" s="283"/>
      <c r="H34" s="13"/>
      <c r="I34" s="273"/>
      <c r="J34" s="260" t="s">
        <v>75</v>
      </c>
      <c r="K34" s="260"/>
      <c r="L34" s="260"/>
      <c r="M34" s="273"/>
      <c r="N34" s="219" t="s">
        <v>76</v>
      </c>
      <c r="O34" s="281"/>
      <c r="P34" s="219" t="s">
        <v>68</v>
      </c>
    </row>
    <row r="35" spans="1:16" s="55" customFormat="1">
      <c r="B35" s="282"/>
      <c r="C35" s="282"/>
      <c r="D35" s="282"/>
      <c r="E35" s="56"/>
      <c r="F35" s="1"/>
      <c r="H35" s="57"/>
      <c r="I35" s="58"/>
      <c r="J35" s="58"/>
      <c r="K35" s="58"/>
      <c r="M35" s="58"/>
      <c r="N35" s="13" t="s">
        <v>16</v>
      </c>
      <c r="O35" s="218"/>
      <c r="P35" s="13" t="s">
        <v>16</v>
      </c>
    </row>
    <row r="36" spans="1:16" ht="20.100000000000001" customHeight="1">
      <c r="A36" s="274" t="s">
        <v>77</v>
      </c>
      <c r="B36" s="272"/>
      <c r="C36" s="272"/>
      <c r="D36" s="272"/>
      <c r="E36" s="20"/>
      <c r="G36" s="218"/>
      <c r="H36" s="13"/>
      <c r="I36" s="218"/>
      <c r="J36" s="264"/>
      <c r="K36" s="265"/>
      <c r="L36" s="266"/>
      <c r="M36" s="218"/>
      <c r="N36" s="113"/>
      <c r="O36" s="121"/>
      <c r="P36" s="113"/>
    </row>
    <row r="37" spans="1:16" ht="20.100000000000001" customHeight="1">
      <c r="A37" s="275"/>
      <c r="B37" s="272"/>
      <c r="C37" s="272"/>
      <c r="D37" s="272"/>
      <c r="E37" s="20"/>
      <c r="G37" s="218"/>
      <c r="H37" s="13"/>
      <c r="I37" s="218"/>
      <c r="J37" s="264"/>
      <c r="K37" s="265"/>
      <c r="L37" s="266"/>
      <c r="M37" s="218"/>
      <c r="N37" s="113"/>
      <c r="O37" s="121"/>
      <c r="P37" s="113"/>
    </row>
    <row r="38" spans="1:16" ht="20.100000000000001" customHeight="1">
      <c r="A38" s="275"/>
      <c r="B38" s="272"/>
      <c r="C38" s="272"/>
      <c r="D38" s="272"/>
      <c r="E38" s="20"/>
      <c r="G38" s="218"/>
      <c r="H38" s="13"/>
      <c r="I38" s="218"/>
      <c r="J38" s="264"/>
      <c r="K38" s="265"/>
      <c r="L38" s="266"/>
      <c r="M38" s="218"/>
      <c r="N38" s="113"/>
      <c r="O38" s="121"/>
      <c r="P38" s="113"/>
    </row>
    <row r="39" spans="1:16" ht="20.100000000000001" customHeight="1">
      <c r="A39" s="275"/>
      <c r="B39" s="272"/>
      <c r="C39" s="272"/>
      <c r="D39" s="272"/>
      <c r="E39" s="20"/>
      <c r="G39" s="218"/>
      <c r="H39" s="13"/>
      <c r="I39" s="218"/>
      <c r="J39" s="264"/>
      <c r="K39" s="265"/>
      <c r="L39" s="266"/>
      <c r="M39" s="218"/>
      <c r="N39" s="113"/>
      <c r="O39" s="121"/>
      <c r="P39" s="113"/>
    </row>
    <row r="40" spans="1:16" ht="20.100000000000001" customHeight="1" thickBot="1">
      <c r="A40" s="275"/>
      <c r="B40" s="272"/>
      <c r="C40" s="272"/>
      <c r="D40" s="272"/>
      <c r="E40" s="20"/>
      <c r="G40" s="218"/>
      <c r="H40" s="13"/>
      <c r="I40" s="218"/>
      <c r="J40" s="264"/>
      <c r="K40" s="265"/>
      <c r="L40" s="266"/>
      <c r="M40" s="218"/>
      <c r="N40" s="195"/>
      <c r="O40" s="121"/>
      <c r="P40" s="195"/>
    </row>
    <row r="41" spans="1:16" ht="20.100000000000001" customHeight="1" thickBot="1">
      <c r="A41" s="226"/>
      <c r="B41" s="62"/>
      <c r="C41" s="62"/>
      <c r="D41" s="62"/>
      <c r="E41" s="20"/>
      <c r="G41" s="218"/>
      <c r="H41" s="13"/>
      <c r="I41" s="218"/>
      <c r="K41" s="218"/>
      <c r="L41" s="63" t="s">
        <v>74</v>
      </c>
      <c r="M41" s="218"/>
      <c r="N41" s="196">
        <f>SUM(N36:N40)</f>
        <v>0</v>
      </c>
      <c r="O41" s="121"/>
      <c r="P41" s="196">
        <f>SUM(P36:P40)</f>
        <v>0</v>
      </c>
    </row>
    <row r="42" spans="1:16">
      <c r="A42" s="12"/>
      <c r="B42" s="34"/>
      <c r="C42" s="218"/>
      <c r="D42" s="218"/>
      <c r="E42" s="218"/>
      <c r="F42" s="218"/>
      <c r="G42" s="218"/>
      <c r="H42" s="218"/>
      <c r="I42" s="218"/>
      <c r="J42" s="218"/>
      <c r="K42" s="218"/>
      <c r="M42" s="218"/>
      <c r="O42" s="218"/>
    </row>
    <row r="43" spans="1:16" ht="21.75">
      <c r="B43" s="267" t="s">
        <v>65</v>
      </c>
      <c r="C43" s="267"/>
      <c r="D43" s="267"/>
      <c r="E43" s="218"/>
      <c r="G43" s="218"/>
      <c r="H43" s="218"/>
      <c r="I43" s="218"/>
      <c r="J43" s="260" t="s">
        <v>75</v>
      </c>
      <c r="K43" s="260"/>
      <c r="L43" s="260"/>
      <c r="M43" s="218"/>
      <c r="N43" s="13" t="s">
        <v>78</v>
      </c>
      <c r="O43" s="218"/>
      <c r="P43" s="219" t="s">
        <v>68</v>
      </c>
    </row>
    <row r="44" spans="1:16" s="55" customFormat="1">
      <c r="B44" s="282"/>
      <c r="C44" s="282"/>
      <c r="D44" s="282"/>
      <c r="E44" s="56"/>
      <c r="F44" s="57"/>
      <c r="H44" s="57"/>
      <c r="I44" s="58"/>
      <c r="J44" s="58"/>
      <c r="K44" s="58"/>
      <c r="L44" s="57"/>
      <c r="M44" s="58"/>
      <c r="N44" s="13" t="s">
        <v>16</v>
      </c>
      <c r="O44" s="218"/>
      <c r="P44" s="13" t="s">
        <v>16</v>
      </c>
    </row>
    <row r="45" spans="1:16" ht="20.100000000000001" customHeight="1">
      <c r="A45" s="274" t="s">
        <v>79</v>
      </c>
      <c r="B45" s="272"/>
      <c r="C45" s="272"/>
      <c r="D45" s="272"/>
      <c r="E45" s="20"/>
      <c r="G45" s="218"/>
      <c r="H45" s="218"/>
      <c r="I45" s="218"/>
      <c r="J45" s="264"/>
      <c r="K45" s="265"/>
      <c r="L45" s="266"/>
      <c r="M45" s="218"/>
      <c r="N45" s="91"/>
      <c r="O45" s="217"/>
      <c r="P45" s="91"/>
    </row>
    <row r="46" spans="1:16" ht="20.100000000000001" customHeight="1">
      <c r="A46" s="275"/>
      <c r="B46" s="272"/>
      <c r="C46" s="272"/>
      <c r="D46" s="272"/>
      <c r="E46" s="20"/>
      <c r="G46" s="218"/>
      <c r="H46" s="218"/>
      <c r="I46" s="218"/>
      <c r="J46" s="264"/>
      <c r="K46" s="265"/>
      <c r="L46" s="266"/>
      <c r="M46" s="218"/>
      <c r="N46" s="91"/>
      <c r="O46" s="217"/>
      <c r="P46" s="91"/>
    </row>
    <row r="47" spans="1:16" ht="20.100000000000001" customHeight="1" thickBot="1">
      <c r="A47" s="275"/>
      <c r="B47" s="272"/>
      <c r="C47" s="272"/>
      <c r="D47" s="272"/>
      <c r="E47" s="20"/>
      <c r="G47" s="218"/>
      <c r="H47" s="218"/>
      <c r="I47" s="218"/>
      <c r="J47" s="264"/>
      <c r="K47" s="265"/>
      <c r="L47" s="266"/>
      <c r="M47" s="218"/>
      <c r="N47" s="127"/>
      <c r="O47" s="217"/>
      <c r="P47" s="127"/>
    </row>
    <row r="48" spans="1:16" ht="20.100000000000001" customHeight="1" thickBot="1">
      <c r="A48" s="226"/>
      <c r="B48" s="62"/>
      <c r="C48" s="62"/>
      <c r="D48" s="62"/>
      <c r="E48" s="20"/>
      <c r="G48" s="218"/>
      <c r="H48" s="218"/>
      <c r="I48" s="218"/>
      <c r="K48" s="218"/>
      <c r="L48" s="63" t="s">
        <v>74</v>
      </c>
      <c r="M48" s="218"/>
      <c r="N48" s="126">
        <f>SUM(N45:N47)</f>
        <v>0</v>
      </c>
      <c r="O48" s="217"/>
      <c r="P48" s="126">
        <f>SUM(P45:P47)</f>
        <v>0</v>
      </c>
    </row>
    <row r="49" spans="1:16">
      <c r="A49" s="12"/>
      <c r="B49" s="34"/>
      <c r="C49" s="218"/>
      <c r="D49" s="218"/>
      <c r="E49" s="218"/>
      <c r="F49" s="218"/>
      <c r="G49" s="218"/>
      <c r="H49" s="218"/>
      <c r="I49" s="218"/>
      <c r="J49" s="218"/>
      <c r="K49" s="218"/>
      <c r="M49" s="218"/>
      <c r="O49" s="218"/>
    </row>
    <row r="50" spans="1:16" ht="40.5" customHeight="1">
      <c r="A50" s="64" t="s">
        <v>80</v>
      </c>
      <c r="B50" s="284" t="s">
        <v>81</v>
      </c>
      <c r="C50" s="284"/>
      <c r="D50" s="284"/>
      <c r="E50" s="284"/>
      <c r="F50" s="284"/>
      <c r="G50" s="65"/>
      <c r="H50" s="285" t="s">
        <v>82</v>
      </c>
      <c r="I50" s="285"/>
      <c r="J50" s="285"/>
      <c r="K50" s="285"/>
      <c r="L50" s="285"/>
      <c r="M50" s="220"/>
      <c r="N50" s="220"/>
      <c r="O50" s="66"/>
      <c r="P50" s="67" t="s">
        <v>83</v>
      </c>
    </row>
    <row r="51" spans="1:16" ht="33.75" customHeight="1">
      <c r="A51" s="47"/>
      <c r="B51" s="251" t="s">
        <v>84</v>
      </c>
      <c r="C51" s="252"/>
      <c r="D51" s="252"/>
      <c r="E51" s="252"/>
      <c r="F51" s="253"/>
      <c r="G51" s="59"/>
      <c r="H51" s="251" t="s">
        <v>85</v>
      </c>
      <c r="I51" s="252"/>
      <c r="J51" s="252"/>
      <c r="K51" s="252"/>
      <c r="L51" s="252"/>
      <c r="M51" s="252"/>
      <c r="N51" s="253"/>
      <c r="P51" s="68">
        <v>45994</v>
      </c>
    </row>
    <row r="52" spans="1:16" ht="33.75" customHeight="1">
      <c r="A52" s="47"/>
      <c r="B52" s="254"/>
      <c r="C52" s="255"/>
      <c r="D52" s="255"/>
      <c r="E52" s="255"/>
      <c r="F52" s="256"/>
      <c r="G52" s="59"/>
      <c r="H52" s="257"/>
      <c r="I52" s="258"/>
      <c r="J52" s="258"/>
      <c r="K52" s="258"/>
      <c r="L52" s="258"/>
      <c r="M52" s="258"/>
      <c r="N52" s="259"/>
      <c r="P52" s="69"/>
    </row>
    <row r="53" spans="1:16" ht="13.5">
      <c r="F53" s="59"/>
      <c r="G53" s="59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37" zoomScale="85" zoomScaleNormal="85" zoomScaleSheetLayoutView="80" workbookViewId="0">
      <selection activeCell="B68" sqref="B68"/>
    </sheetView>
  </sheetViews>
  <sheetFormatPr defaultColWidth="9.140625" defaultRowHeight="12.75"/>
  <cols>
    <col min="1" max="1" width="31.7109375" style="1" customWidth="1"/>
    <col min="2" max="2" width="15.42578125" style="26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>
      <c r="B1" s="286" t="str">
        <f>'R&amp;P Accounts'!B2</f>
        <v xml:space="preserve">Clyde Valley Gymnastics Club </v>
      </c>
      <c r="C1" s="286"/>
      <c r="D1" s="286"/>
      <c r="E1" s="286"/>
      <c r="F1" s="286"/>
      <c r="G1" s="286"/>
      <c r="H1" s="286"/>
      <c r="I1" s="286"/>
      <c r="J1" s="286"/>
      <c r="K1" s="293" t="str">
        <f>'R&amp;P Accounts'!L2</f>
        <v>SC049578</v>
      </c>
      <c r="L1" s="293"/>
    </row>
    <row r="2" spans="1:12" ht="10.5" customHeight="1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2" s="42" customFormat="1" ht="26.25" customHeight="1">
      <c r="A3" s="38" t="s">
        <v>86</v>
      </c>
      <c r="B3" s="39"/>
      <c r="C3" s="38"/>
      <c r="D3" s="38"/>
      <c r="E3" s="38"/>
      <c r="F3" s="38"/>
      <c r="G3" s="294"/>
      <c r="H3" s="294"/>
      <c r="I3" s="294"/>
      <c r="J3" s="294"/>
      <c r="K3" s="71"/>
    </row>
    <row r="4" spans="1:12" ht="1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</row>
    <row r="5" spans="1:12" ht="20.100000000000001" customHeight="1">
      <c r="A5" s="296" t="s">
        <v>87</v>
      </c>
      <c r="B5" s="298"/>
      <c r="C5" s="299"/>
      <c r="D5" s="299"/>
      <c r="E5" s="299"/>
      <c r="F5" s="299"/>
      <c r="G5" s="299"/>
      <c r="H5" s="299"/>
      <c r="I5" s="299"/>
      <c r="J5" s="299"/>
      <c r="K5" s="300"/>
    </row>
    <row r="6" spans="1:12" ht="20.100000000000001" customHeight="1">
      <c r="A6" s="297"/>
      <c r="B6" s="301"/>
      <c r="C6" s="302"/>
      <c r="D6" s="302"/>
      <c r="E6" s="302"/>
      <c r="F6" s="302"/>
      <c r="G6" s="302"/>
      <c r="H6" s="302"/>
      <c r="I6" s="302"/>
      <c r="J6" s="302"/>
      <c r="K6" s="303"/>
    </row>
    <row r="7" spans="1:12" ht="29.25" customHeight="1">
      <c r="A7" s="297"/>
      <c r="B7" s="301"/>
      <c r="C7" s="302"/>
      <c r="D7" s="302"/>
      <c r="E7" s="302"/>
      <c r="F7" s="302"/>
      <c r="G7" s="302"/>
      <c r="H7" s="302"/>
      <c r="I7" s="302"/>
      <c r="J7" s="302"/>
      <c r="K7" s="303"/>
    </row>
    <row r="8" spans="1:12" ht="41.25" customHeight="1">
      <c r="A8" s="297"/>
      <c r="B8" s="301"/>
      <c r="C8" s="302"/>
      <c r="D8" s="302"/>
      <c r="E8" s="302"/>
      <c r="F8" s="302"/>
      <c r="G8" s="302"/>
      <c r="H8" s="302"/>
      <c r="I8" s="302"/>
      <c r="J8" s="302"/>
      <c r="K8" s="303"/>
    </row>
    <row r="9" spans="1:12" ht="64.5" customHeight="1">
      <c r="A9" s="297"/>
      <c r="B9" s="304"/>
      <c r="C9" s="305"/>
      <c r="D9" s="305"/>
      <c r="E9" s="305"/>
      <c r="F9" s="305"/>
      <c r="G9" s="305"/>
      <c r="H9" s="305"/>
      <c r="I9" s="305"/>
      <c r="J9" s="305"/>
      <c r="K9" s="306"/>
    </row>
    <row r="10" spans="1:12">
      <c r="A10" s="283"/>
      <c r="B10" s="283"/>
      <c r="C10" s="283"/>
      <c r="D10" s="283"/>
      <c r="E10" s="283"/>
      <c r="F10" s="283"/>
      <c r="G10" s="283"/>
      <c r="H10" s="283"/>
      <c r="I10" s="283"/>
      <c r="J10" s="283"/>
      <c r="K10" s="283"/>
    </row>
    <row r="11" spans="1:12" ht="27" customHeight="1">
      <c r="B11" s="307" t="s">
        <v>88</v>
      </c>
      <c r="C11" s="307"/>
      <c r="D11" s="307"/>
      <c r="E11" s="307"/>
      <c r="F11" s="307"/>
      <c r="G11" s="218"/>
      <c r="H11" s="13" t="s">
        <v>89</v>
      </c>
      <c r="I11" s="218"/>
      <c r="J11" s="13" t="s">
        <v>90</v>
      </c>
      <c r="K11" s="13" t="s">
        <v>91</v>
      </c>
    </row>
    <row r="12" spans="1:12" ht="20.100000000000001" customHeight="1">
      <c r="A12" s="296" t="s">
        <v>92</v>
      </c>
      <c r="B12" s="290"/>
      <c r="C12" s="291"/>
      <c r="D12" s="291"/>
      <c r="E12" s="291"/>
      <c r="F12" s="292"/>
      <c r="G12" s="14"/>
      <c r="H12" s="173"/>
      <c r="I12" s="174"/>
      <c r="J12" s="175"/>
      <c r="K12" s="176" t="s">
        <v>93</v>
      </c>
    </row>
    <row r="13" spans="1:12" ht="20.100000000000001" customHeight="1">
      <c r="A13" s="297"/>
      <c r="B13" s="290"/>
      <c r="C13" s="291"/>
      <c r="D13" s="291"/>
      <c r="E13" s="291"/>
      <c r="F13" s="292"/>
      <c r="G13" s="14"/>
      <c r="H13" s="173"/>
      <c r="I13" s="174"/>
      <c r="J13" s="175"/>
      <c r="K13" s="176"/>
    </row>
    <row r="14" spans="1:12" ht="20.100000000000001" customHeight="1">
      <c r="A14" s="297"/>
      <c r="B14" s="290"/>
      <c r="C14" s="291"/>
      <c r="D14" s="291"/>
      <c r="E14" s="291"/>
      <c r="F14" s="292"/>
      <c r="G14" s="14"/>
      <c r="H14" s="173"/>
      <c r="I14" s="174"/>
      <c r="J14" s="175"/>
      <c r="K14" s="176"/>
    </row>
    <row r="15" spans="1:12" ht="20.100000000000001" customHeight="1">
      <c r="A15" s="297"/>
      <c r="B15" s="290"/>
      <c r="C15" s="291"/>
      <c r="D15" s="291"/>
      <c r="E15" s="291"/>
      <c r="F15" s="292"/>
      <c r="G15" s="14"/>
      <c r="H15" s="173"/>
      <c r="I15" s="174"/>
      <c r="J15" s="175"/>
      <c r="K15" s="176"/>
    </row>
    <row r="16" spans="1:12" ht="20.100000000000001" customHeight="1">
      <c r="A16" s="297"/>
      <c r="B16" s="308"/>
      <c r="C16" s="309"/>
      <c r="D16" s="309"/>
      <c r="E16" s="309"/>
      <c r="F16" s="310"/>
      <c r="G16" s="14"/>
      <c r="H16" s="173"/>
      <c r="I16" s="174"/>
      <c r="J16" s="175"/>
      <c r="K16" s="177"/>
    </row>
    <row r="17" spans="1:11" ht="20.25" customHeight="1">
      <c r="A17" s="218"/>
      <c r="B17" s="311" t="s">
        <v>70</v>
      </c>
      <c r="C17" s="311"/>
      <c r="D17" s="311"/>
      <c r="E17" s="311"/>
      <c r="F17" s="311"/>
      <c r="G17" s="311"/>
      <c r="H17" s="311"/>
      <c r="I17" s="311"/>
      <c r="J17" s="311"/>
      <c r="K17" s="197">
        <f>SUM(K12:K16)</f>
        <v>0</v>
      </c>
    </row>
    <row r="18" spans="1:11" ht="15.75" customHeight="1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</row>
    <row r="19" spans="1:11" ht="20.100000000000001" customHeight="1">
      <c r="A19" s="230" t="s">
        <v>94</v>
      </c>
      <c r="B19" s="312" t="s">
        <v>95</v>
      </c>
      <c r="C19" s="313"/>
      <c r="D19" s="313"/>
      <c r="E19" s="313"/>
      <c r="F19" s="313"/>
      <c r="G19" s="313"/>
      <c r="H19" s="313"/>
      <c r="I19" s="313"/>
      <c r="J19" s="314"/>
      <c r="K19" s="320" t="s">
        <v>93</v>
      </c>
    </row>
    <row r="20" spans="1:11" ht="17.25" customHeight="1">
      <c r="A20" s="12"/>
      <c r="B20" s="315"/>
      <c r="C20" s="316"/>
      <c r="D20" s="316"/>
      <c r="E20" s="316"/>
      <c r="F20" s="316"/>
      <c r="G20" s="316"/>
      <c r="H20" s="316"/>
      <c r="I20" s="316"/>
      <c r="J20" s="317"/>
      <c r="K20" s="321"/>
    </row>
    <row r="21" spans="1:11" ht="12.75" customHeight="1">
      <c r="A21" s="283"/>
      <c r="B21" s="283"/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27" customHeight="1">
      <c r="B22" s="307" t="s">
        <v>96</v>
      </c>
      <c r="C22" s="307"/>
      <c r="D22" s="307"/>
      <c r="E22" s="307"/>
      <c r="F22" s="307"/>
      <c r="G22" s="307"/>
      <c r="H22" s="307"/>
      <c r="I22" s="307"/>
      <c r="J22" s="307"/>
      <c r="K22" s="13" t="s">
        <v>91</v>
      </c>
    </row>
    <row r="23" spans="1:11" ht="19.5" customHeight="1">
      <c r="A23" s="296" t="s">
        <v>97</v>
      </c>
      <c r="B23" s="290"/>
      <c r="C23" s="291"/>
      <c r="D23" s="291"/>
      <c r="E23" s="291"/>
      <c r="F23" s="291"/>
      <c r="G23" s="291"/>
      <c r="H23" s="291"/>
      <c r="I23" s="291"/>
      <c r="J23" s="292"/>
      <c r="K23" s="80" t="s">
        <v>93</v>
      </c>
    </row>
    <row r="24" spans="1:11" ht="20.100000000000001" customHeight="1">
      <c r="A24" s="297"/>
      <c r="B24" s="290"/>
      <c r="C24" s="291"/>
      <c r="D24" s="291"/>
      <c r="E24" s="291"/>
      <c r="F24" s="291"/>
      <c r="G24" s="291"/>
      <c r="H24" s="291"/>
      <c r="I24" s="291"/>
      <c r="J24" s="292"/>
      <c r="K24" s="80"/>
    </row>
    <row r="25" spans="1:11" ht="20.100000000000001" customHeight="1">
      <c r="A25" s="297"/>
      <c r="B25" s="290"/>
      <c r="C25" s="291"/>
      <c r="D25" s="291"/>
      <c r="E25" s="291"/>
      <c r="F25" s="291"/>
      <c r="G25" s="291"/>
      <c r="H25" s="291"/>
      <c r="I25" s="291"/>
      <c r="J25" s="292"/>
      <c r="K25" s="80"/>
    </row>
    <row r="26" spans="1:11" ht="20.100000000000001" customHeight="1">
      <c r="A26" s="297"/>
      <c r="B26" s="290"/>
      <c r="C26" s="291"/>
      <c r="D26" s="291"/>
      <c r="E26" s="291"/>
      <c r="F26" s="291"/>
      <c r="G26" s="291"/>
      <c r="H26" s="291"/>
      <c r="I26" s="291"/>
      <c r="J26" s="292"/>
      <c r="K26" s="80"/>
    </row>
    <row r="27" spans="1:11" ht="20.100000000000001" customHeight="1">
      <c r="A27" s="297"/>
      <c r="B27" s="308"/>
      <c r="C27" s="309"/>
      <c r="D27" s="309"/>
      <c r="E27" s="309"/>
      <c r="F27" s="309"/>
      <c r="G27" s="309"/>
      <c r="H27" s="309"/>
      <c r="I27" s="309"/>
      <c r="J27" s="310"/>
      <c r="K27" s="80"/>
    </row>
    <row r="28" spans="1:11">
      <c r="A28" s="283"/>
      <c r="B28" s="283"/>
      <c r="C28" s="283"/>
      <c r="D28" s="283"/>
      <c r="E28" s="283"/>
      <c r="F28" s="283"/>
      <c r="G28" s="283"/>
      <c r="H28" s="283"/>
      <c r="I28" s="283"/>
      <c r="J28" s="283"/>
      <c r="K28" s="283"/>
    </row>
    <row r="29" spans="1:11" ht="20.100000000000001" customHeight="1">
      <c r="A29" s="230" t="s">
        <v>98</v>
      </c>
      <c r="B29" s="312" t="s">
        <v>99</v>
      </c>
      <c r="C29" s="313"/>
      <c r="D29" s="313"/>
      <c r="E29" s="313"/>
      <c r="F29" s="313"/>
      <c r="G29" s="313"/>
      <c r="H29" s="313"/>
      <c r="I29" s="313"/>
      <c r="J29" s="314"/>
      <c r="K29" s="318"/>
    </row>
    <row r="30" spans="1:11" ht="17.25" customHeight="1">
      <c r="A30" s="12"/>
      <c r="B30" s="315"/>
      <c r="C30" s="316"/>
      <c r="D30" s="316"/>
      <c r="E30" s="316"/>
      <c r="F30" s="316"/>
      <c r="G30" s="316"/>
      <c r="H30" s="316"/>
      <c r="I30" s="316"/>
      <c r="J30" s="317"/>
      <c r="K30" s="319"/>
    </row>
    <row r="31" spans="1:11" ht="12.75" customHeight="1">
      <c r="A31" s="283"/>
      <c r="B31" s="283"/>
      <c r="C31" s="283"/>
      <c r="D31" s="283"/>
      <c r="E31" s="283"/>
      <c r="F31" s="283"/>
      <c r="G31" s="283"/>
      <c r="H31" s="283"/>
      <c r="I31" s="283"/>
      <c r="J31" s="283"/>
      <c r="K31" s="283"/>
    </row>
    <row r="32" spans="1:11" ht="27" customHeight="1">
      <c r="A32" s="295"/>
      <c r="B32" s="295"/>
      <c r="C32" s="295"/>
      <c r="D32" s="295"/>
      <c r="E32" s="295"/>
      <c r="F32" s="295"/>
      <c r="G32" s="295"/>
      <c r="H32" s="295"/>
      <c r="I32" s="218"/>
      <c r="J32" s="13" t="s">
        <v>100</v>
      </c>
      <c r="K32" s="13" t="s">
        <v>91</v>
      </c>
    </row>
    <row r="33" spans="1:11" ht="20.100000000000001" customHeight="1">
      <c r="A33" s="296" t="s">
        <v>101</v>
      </c>
      <c r="B33" s="290"/>
      <c r="C33" s="291"/>
      <c r="D33" s="291"/>
      <c r="E33" s="291"/>
      <c r="F33" s="291"/>
      <c r="G33" s="291"/>
      <c r="H33" s="292"/>
      <c r="I33" s="14"/>
      <c r="J33" s="80"/>
      <c r="K33" s="80" t="s">
        <v>93</v>
      </c>
    </row>
    <row r="34" spans="1:11" ht="20.100000000000001" customHeight="1">
      <c r="A34" s="297"/>
      <c r="B34" s="290"/>
      <c r="C34" s="291"/>
      <c r="D34" s="291"/>
      <c r="E34" s="291"/>
      <c r="F34" s="291"/>
      <c r="G34" s="291"/>
      <c r="H34" s="292"/>
      <c r="I34" s="14"/>
      <c r="J34" s="80"/>
      <c r="K34" s="80"/>
    </row>
    <row r="35" spans="1:11" ht="20.100000000000001" customHeight="1">
      <c r="A35" s="297"/>
      <c r="B35" s="290"/>
      <c r="C35" s="291"/>
      <c r="D35" s="291"/>
      <c r="E35" s="291"/>
      <c r="F35" s="291"/>
      <c r="G35" s="291"/>
      <c r="H35" s="292"/>
      <c r="I35" s="14"/>
      <c r="J35" s="80"/>
      <c r="K35" s="80"/>
    </row>
    <row r="36" spans="1:11" ht="20.100000000000001" customHeight="1">
      <c r="A36" s="297"/>
      <c r="B36" s="290"/>
      <c r="C36" s="291"/>
      <c r="D36" s="291"/>
      <c r="E36" s="291"/>
      <c r="F36" s="291"/>
      <c r="G36" s="291"/>
      <c r="H36" s="292"/>
      <c r="I36" s="14"/>
      <c r="J36" s="80"/>
      <c r="K36" s="80"/>
    </row>
    <row r="37" spans="1:11" ht="20.100000000000001" customHeight="1">
      <c r="A37" s="297"/>
      <c r="B37" s="308"/>
      <c r="C37" s="309"/>
      <c r="D37" s="309"/>
      <c r="E37" s="309"/>
      <c r="F37" s="309"/>
      <c r="G37" s="309"/>
      <c r="H37" s="310"/>
      <c r="I37" s="14"/>
      <c r="J37" s="80"/>
      <c r="K37" s="80"/>
    </row>
    <row r="38" spans="1:11">
      <c r="A38" s="283"/>
      <c r="B38" s="283"/>
      <c r="C38" s="283"/>
      <c r="D38" s="283"/>
      <c r="E38" s="283"/>
      <c r="F38" s="283"/>
      <c r="G38" s="283"/>
      <c r="H38" s="283"/>
      <c r="I38" s="283"/>
      <c r="J38" s="283"/>
      <c r="K38" s="283"/>
    </row>
    <row r="39" spans="1:11" ht="31.5">
      <c r="B39" s="325" t="s">
        <v>102</v>
      </c>
      <c r="C39" s="325"/>
      <c r="D39" s="325"/>
      <c r="E39" s="218"/>
      <c r="F39" s="325" t="s">
        <v>103</v>
      </c>
      <c r="G39" s="325"/>
      <c r="H39" s="325"/>
      <c r="I39" s="218"/>
      <c r="J39" s="13" t="s">
        <v>104</v>
      </c>
      <c r="K39" s="13" t="s">
        <v>105</v>
      </c>
    </row>
    <row r="40" spans="1:11" ht="20.100000000000001" customHeight="1">
      <c r="A40" s="296" t="s">
        <v>106</v>
      </c>
      <c r="B40" s="290"/>
      <c r="C40" s="291"/>
      <c r="D40" s="292"/>
      <c r="E40" s="81"/>
      <c r="F40" s="322"/>
      <c r="G40" s="323"/>
      <c r="H40" s="324"/>
      <c r="I40" s="14"/>
      <c r="J40" s="80"/>
      <c r="K40" s="80" t="s">
        <v>93</v>
      </c>
    </row>
    <row r="41" spans="1:11" ht="20.100000000000001" customHeight="1">
      <c r="A41" s="297"/>
      <c r="B41" s="308"/>
      <c r="C41" s="309"/>
      <c r="D41" s="310"/>
      <c r="E41" s="81"/>
      <c r="F41" s="322"/>
      <c r="G41" s="323"/>
      <c r="H41" s="324"/>
      <c r="I41" s="14"/>
      <c r="J41" s="80"/>
      <c r="K41" s="80"/>
    </row>
    <row r="42" spans="1:11" ht="20.100000000000001" customHeight="1">
      <c r="A42" s="297"/>
      <c r="B42" s="290"/>
      <c r="C42" s="291"/>
      <c r="D42" s="292"/>
      <c r="E42" s="81"/>
      <c r="F42" s="322"/>
      <c r="G42" s="323"/>
      <c r="H42" s="324"/>
      <c r="I42" s="14"/>
      <c r="J42" s="80"/>
      <c r="K42" s="80"/>
    </row>
    <row r="43" spans="1:11" ht="20.100000000000001" customHeight="1">
      <c r="A43" s="297"/>
      <c r="B43" s="290"/>
      <c r="C43" s="291"/>
      <c r="D43" s="292"/>
      <c r="E43" s="81"/>
      <c r="F43" s="322"/>
      <c r="G43" s="323"/>
      <c r="H43" s="324"/>
      <c r="I43" s="14"/>
      <c r="J43" s="80"/>
      <c r="K43" s="80"/>
    </row>
    <row r="44" spans="1:11" ht="20.100000000000001" customHeight="1">
      <c r="A44" s="297"/>
      <c r="B44" s="308"/>
      <c r="C44" s="309"/>
      <c r="D44" s="310"/>
      <c r="E44" s="81"/>
      <c r="F44" s="322"/>
      <c r="G44" s="323"/>
      <c r="H44" s="324"/>
      <c r="I44" s="14"/>
      <c r="J44" s="80"/>
      <c r="K44" s="80"/>
    </row>
    <row r="45" spans="1:11">
      <c r="A45" s="295"/>
      <c r="B45" s="336"/>
      <c r="C45" s="336"/>
      <c r="D45" s="336"/>
      <c r="E45" s="336"/>
      <c r="F45" s="336"/>
      <c r="G45" s="336"/>
      <c r="H45" s="336"/>
      <c r="I45" s="336"/>
      <c r="J45" s="336"/>
      <c r="K45" s="336"/>
    </row>
    <row r="46" spans="1:11" ht="19.5" customHeight="1">
      <c r="A46" s="326" t="s">
        <v>107</v>
      </c>
      <c r="B46" s="327" t="s">
        <v>108</v>
      </c>
      <c r="C46" s="328"/>
      <c r="D46" s="328"/>
      <c r="E46" s="328"/>
      <c r="F46" s="328"/>
      <c r="G46" s="328"/>
      <c r="H46" s="328"/>
      <c r="I46" s="328"/>
      <c r="J46" s="328"/>
      <c r="K46" s="329"/>
    </row>
    <row r="47" spans="1:11" ht="19.5" customHeight="1">
      <c r="A47" s="326"/>
      <c r="B47" s="330"/>
      <c r="C47" s="331"/>
      <c r="D47" s="331"/>
      <c r="E47" s="331"/>
      <c r="F47" s="331"/>
      <c r="G47" s="331"/>
      <c r="H47" s="331"/>
      <c r="I47" s="331"/>
      <c r="J47" s="331"/>
      <c r="K47" s="332"/>
    </row>
    <row r="48" spans="1:11" ht="19.5" customHeight="1">
      <c r="A48" s="326"/>
      <c r="B48" s="330"/>
      <c r="C48" s="331"/>
      <c r="D48" s="331"/>
      <c r="E48" s="331"/>
      <c r="F48" s="331"/>
      <c r="G48" s="331"/>
      <c r="H48" s="331"/>
      <c r="I48" s="331"/>
      <c r="J48" s="331"/>
      <c r="K48" s="332"/>
    </row>
    <row r="49" spans="1:11" ht="19.5" customHeight="1">
      <c r="A49" s="326"/>
      <c r="B49" s="330"/>
      <c r="C49" s="331"/>
      <c r="D49" s="331"/>
      <c r="E49" s="331"/>
      <c r="F49" s="331"/>
      <c r="G49" s="331"/>
      <c r="H49" s="331"/>
      <c r="I49" s="331"/>
      <c r="J49" s="331"/>
      <c r="K49" s="332"/>
    </row>
    <row r="50" spans="1:11" ht="10.5" customHeight="1">
      <c r="A50" s="326"/>
      <c r="B50" s="330"/>
      <c r="C50" s="331"/>
      <c r="D50" s="331"/>
      <c r="E50" s="331"/>
      <c r="F50" s="331"/>
      <c r="G50" s="331"/>
      <c r="H50" s="331"/>
      <c r="I50" s="331"/>
      <c r="J50" s="331"/>
      <c r="K50" s="332"/>
    </row>
    <row r="51" spans="1:11" ht="11.25" customHeight="1">
      <c r="A51" s="326"/>
      <c r="B51" s="330"/>
      <c r="C51" s="331"/>
      <c r="D51" s="331"/>
      <c r="E51" s="331"/>
      <c r="F51" s="331"/>
      <c r="G51" s="331"/>
      <c r="H51" s="331"/>
      <c r="I51" s="331"/>
      <c r="J51" s="331"/>
      <c r="K51" s="332"/>
    </row>
    <row r="52" spans="1:11" ht="12.75" customHeight="1">
      <c r="A52" s="326"/>
      <c r="B52" s="330"/>
      <c r="C52" s="331"/>
      <c r="D52" s="331"/>
      <c r="E52" s="331"/>
      <c r="F52" s="331"/>
      <c r="G52" s="331"/>
      <c r="H52" s="331"/>
      <c r="I52" s="331"/>
      <c r="J52" s="331"/>
      <c r="K52" s="332"/>
    </row>
    <row r="53" spans="1:11" ht="5.25" customHeight="1">
      <c r="A53" s="326"/>
      <c r="B53" s="330"/>
      <c r="C53" s="331"/>
      <c r="D53" s="331"/>
      <c r="E53" s="331"/>
      <c r="F53" s="331"/>
      <c r="G53" s="331"/>
      <c r="H53" s="331"/>
      <c r="I53" s="331"/>
      <c r="J53" s="331"/>
      <c r="K53" s="332"/>
    </row>
    <row r="54" spans="1:11" ht="4.5" customHeight="1">
      <c r="A54" s="326"/>
      <c r="B54" s="330"/>
      <c r="C54" s="331"/>
      <c r="D54" s="331"/>
      <c r="E54" s="331"/>
      <c r="F54" s="331"/>
      <c r="G54" s="331"/>
      <c r="H54" s="331"/>
      <c r="I54" s="331"/>
      <c r="J54" s="331"/>
      <c r="K54" s="332"/>
    </row>
    <row r="55" spans="1:11" ht="4.5" customHeight="1">
      <c r="A55" s="326"/>
      <c r="B55" s="333"/>
      <c r="C55" s="334"/>
      <c r="D55" s="334"/>
      <c r="E55" s="334"/>
      <c r="F55" s="334"/>
      <c r="G55" s="334"/>
      <c r="H55" s="334"/>
      <c r="I55" s="334"/>
      <c r="J55" s="334"/>
      <c r="K55" s="335"/>
    </row>
    <row r="56" spans="1:11">
      <c r="B56" s="213"/>
    </row>
  </sheetData>
  <mergeCells count="54">
    <mergeCell ref="F44:H44"/>
    <mergeCell ref="A32:H32"/>
    <mergeCell ref="A31:K31"/>
    <mergeCell ref="A33:A37"/>
    <mergeCell ref="B34:H34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33:H33"/>
    <mergeCell ref="F40:H40"/>
    <mergeCell ref="B35:H35"/>
    <mergeCell ref="B36:H36"/>
    <mergeCell ref="B37:H37"/>
    <mergeCell ref="B39:D39"/>
    <mergeCell ref="F39:H39"/>
    <mergeCell ref="A38:K38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abSelected="1" topLeftCell="A39" zoomScale="80" workbookViewId="0">
      <selection activeCell="G51" sqref="G51"/>
    </sheetView>
  </sheetViews>
  <sheetFormatPr defaultColWidth="9.140625" defaultRowHeight="12.75"/>
  <cols>
    <col min="1" max="1" width="49" style="1" customWidth="1"/>
    <col min="2" max="2" width="1.5703125" style="1" customWidth="1"/>
    <col min="3" max="3" width="15.42578125" style="26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>
      <c r="C1" s="286" t="str">
        <f>'R&amp;P Accounts'!B2</f>
        <v xml:space="preserve">Clyde Valley Gymnastics Club </v>
      </c>
      <c r="D1" s="286"/>
      <c r="E1" s="286"/>
      <c r="F1" s="286"/>
      <c r="G1" s="286"/>
      <c r="H1" s="286"/>
      <c r="I1" s="286"/>
      <c r="J1" s="286"/>
      <c r="K1" s="286"/>
      <c r="M1" s="293" t="str">
        <f>'R&amp;P Accounts'!L2</f>
        <v>SC049578</v>
      </c>
      <c r="N1" s="293"/>
    </row>
    <row r="2" spans="1:14" ht="10.5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4" s="42" customFormat="1" ht="26.25" customHeight="1">
      <c r="A3" s="38" t="s">
        <v>109</v>
      </c>
      <c r="B3" s="38"/>
      <c r="C3" s="39"/>
      <c r="D3" s="38"/>
      <c r="E3" s="38"/>
      <c r="F3" s="38"/>
      <c r="G3" s="38"/>
      <c r="H3" s="227"/>
      <c r="I3" s="227"/>
      <c r="J3" s="227"/>
      <c r="K3" s="227"/>
      <c r="L3" s="71"/>
      <c r="M3" s="41"/>
    </row>
    <row r="4" spans="1:14" ht="1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</row>
    <row r="5" spans="1:14" ht="20.100000000000001" customHeight="1">
      <c r="A5" s="340" t="s">
        <v>110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00000000000001" customHeight="1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4" ht="20.100000000000001" customHeight="1">
      <c r="A7" s="230" t="s">
        <v>111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40.5" customHeight="1">
      <c r="C8" s="63" t="s">
        <v>55</v>
      </c>
      <c r="D8" s="11"/>
      <c r="E8" s="63" t="s">
        <v>56</v>
      </c>
      <c r="F8" s="72"/>
      <c r="G8" s="63" t="s">
        <v>12</v>
      </c>
      <c r="H8" s="72"/>
      <c r="I8" s="63" t="s">
        <v>57</v>
      </c>
      <c r="J8" s="72"/>
      <c r="K8" s="63" t="s">
        <v>58</v>
      </c>
      <c r="L8" s="72"/>
      <c r="M8" s="63" t="s">
        <v>59</v>
      </c>
    </row>
    <row r="9" spans="1:14" ht="20.100000000000001" customHeight="1">
      <c r="A9" s="225"/>
      <c r="B9" s="225"/>
      <c r="C9" s="13" t="s">
        <v>16</v>
      </c>
      <c r="E9" s="13" t="s">
        <v>16</v>
      </c>
      <c r="F9" s="218"/>
      <c r="G9" s="13" t="s">
        <v>16</v>
      </c>
      <c r="H9" s="218"/>
      <c r="I9" s="13" t="s">
        <v>16</v>
      </c>
      <c r="J9" s="218"/>
      <c r="K9" s="13" t="s">
        <v>16</v>
      </c>
      <c r="L9" s="218"/>
      <c r="M9" s="13" t="s">
        <v>16</v>
      </c>
    </row>
    <row r="10" spans="1:14" ht="26.25" customHeight="1">
      <c r="A10" s="88" t="s">
        <v>112</v>
      </c>
      <c r="B10" s="14"/>
      <c r="C10" s="106">
        <v>203346</v>
      </c>
      <c r="D10" s="107"/>
      <c r="E10" s="106"/>
      <c r="F10" s="107"/>
      <c r="G10" s="106"/>
      <c r="H10" s="110"/>
      <c r="I10" s="106"/>
      <c r="J10" s="110"/>
      <c r="K10" s="106">
        <v>203346</v>
      </c>
      <c r="L10" s="107"/>
      <c r="M10" s="111"/>
    </row>
    <row r="11" spans="1:14" ht="16.5" customHeight="1">
      <c r="A11" s="88"/>
      <c r="B11" s="14"/>
      <c r="C11" s="106"/>
      <c r="D11" s="107"/>
      <c r="E11" s="106"/>
      <c r="F11" s="107"/>
      <c r="G11" s="106"/>
      <c r="H11" s="110"/>
      <c r="I11" s="106"/>
      <c r="J11" s="110"/>
      <c r="K11" s="106">
        <f>SUM(C11:I11)</f>
        <v>0</v>
      </c>
      <c r="L11" s="107"/>
      <c r="M11" s="111"/>
    </row>
    <row r="12" spans="1:14" ht="16.5" customHeight="1">
      <c r="A12" s="88"/>
      <c r="B12" s="14"/>
      <c r="C12" s="106"/>
      <c r="D12" s="107"/>
      <c r="E12" s="106"/>
      <c r="F12" s="107"/>
      <c r="G12" s="106"/>
      <c r="H12" s="110"/>
      <c r="I12" s="106"/>
      <c r="J12" s="110"/>
      <c r="K12" s="106">
        <f>SUM(C12:I12)</f>
        <v>0</v>
      </c>
      <c r="L12" s="107"/>
      <c r="M12" s="111"/>
    </row>
    <row r="13" spans="1:14" ht="16.5" customHeight="1">
      <c r="A13" s="89"/>
      <c r="B13" s="83"/>
      <c r="C13" s="108"/>
      <c r="D13" s="107"/>
      <c r="E13" s="106"/>
      <c r="F13" s="107"/>
      <c r="G13" s="106"/>
      <c r="H13" s="107"/>
      <c r="I13" s="106"/>
      <c r="J13" s="107"/>
      <c r="K13" s="106">
        <f>SUM(C13:I13)</f>
        <v>0</v>
      </c>
      <c r="L13" s="229"/>
      <c r="M13" s="111"/>
    </row>
    <row r="14" spans="1:14" ht="20.25" customHeight="1" thickBot="1">
      <c r="A14" s="85" t="s">
        <v>70</v>
      </c>
      <c r="B14" s="85"/>
      <c r="C14" s="109">
        <f>SUM(C10:C13)</f>
        <v>203346</v>
      </c>
      <c r="D14" s="107"/>
      <c r="E14" s="109">
        <f>SUM(E10:E13)</f>
        <v>0</v>
      </c>
      <c r="F14" s="107"/>
      <c r="G14" s="109">
        <f>SUM(G10:G13)</f>
        <v>0</v>
      </c>
      <c r="H14" s="107"/>
      <c r="I14" s="109">
        <f>SUM(I10:I13)</f>
        <v>0</v>
      </c>
      <c r="J14" s="107"/>
      <c r="K14" s="109">
        <f>SUM(K10:K13)</f>
        <v>203346</v>
      </c>
      <c r="L14" s="229"/>
      <c r="M14" s="109">
        <f>SUM(M10:M13)</f>
        <v>0</v>
      </c>
    </row>
    <row r="15" spans="1:14" ht="13.5" customHeight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</row>
    <row r="16" spans="1:14" ht="15" customHeight="1">
      <c r="A16" s="230"/>
      <c r="B16" s="230"/>
      <c r="C16" s="198" t="str">
        <f>IF('R&amp;P Accounts'!B12-'Additional notes (1)  '!C14=0,0,"reference error")</f>
        <v>reference error</v>
      </c>
      <c r="D16" s="198"/>
      <c r="E16" s="198">
        <f>IF('R&amp;P Accounts'!D12-'Additional notes (1)  '!E14=0,0,"reference error")</f>
        <v>0</v>
      </c>
      <c r="F16" s="198">
        <f>IF('R&amp;P Accounts'!E12-'Additional notes (1)  '!F14=0,0,"reference error")</f>
        <v>0</v>
      </c>
      <c r="G16" s="198">
        <f>IF('R&amp;P Accounts'!F12-'Additional notes (1)  '!G14=0,0,"reference error")</f>
        <v>0</v>
      </c>
      <c r="H16" s="198">
        <f>IF('R&amp;P Accounts'!G12-'Additional notes (1)  '!H14=0,0,"reference error")</f>
        <v>0</v>
      </c>
      <c r="I16" s="198">
        <f>IF('R&amp;P Accounts'!H12-'Additional notes (1)  '!I14=0,0,"reference error")</f>
        <v>0</v>
      </c>
      <c r="J16" s="198">
        <f>IF('R&amp;P Accounts'!I12-'Additional notes (1)  '!J14=0,0,"reference error")</f>
        <v>0</v>
      </c>
      <c r="K16" s="198" t="str">
        <f>IF('R&amp;P Accounts'!J12-'Additional notes (1)  '!K14=0,0,"reference error")</f>
        <v>reference error</v>
      </c>
      <c r="L16" s="198">
        <f>IF('R&amp;P Accounts'!K12-'Additional notes (1)  '!L14=0,0,"reference error")</f>
        <v>0</v>
      </c>
      <c r="M16" s="198">
        <f>IF('R&amp;P Accounts'!L12-'Additional notes (1)  '!M14=0,0,"reference error")</f>
        <v>0</v>
      </c>
    </row>
    <row r="17" spans="1:13" ht="13.5" customHeight="1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</row>
    <row r="18" spans="1:13" ht="20.100000000000001" customHeight="1">
      <c r="A18" s="340" t="s">
        <v>113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00000000000001" customHeight="1">
      <c r="C19" s="63" t="s">
        <v>55</v>
      </c>
      <c r="D19" s="11"/>
      <c r="E19" s="63" t="s">
        <v>56</v>
      </c>
      <c r="F19" s="72"/>
      <c r="G19" s="63"/>
      <c r="H19" s="72"/>
      <c r="I19" s="63"/>
      <c r="J19" s="72"/>
      <c r="K19" s="63" t="s">
        <v>58</v>
      </c>
      <c r="L19" s="72"/>
      <c r="M19" s="63" t="s">
        <v>59</v>
      </c>
    </row>
    <row r="20" spans="1:13" ht="20.100000000000001" customHeight="1">
      <c r="A20" s="225"/>
      <c r="B20" s="225"/>
      <c r="C20" s="13" t="s">
        <v>16</v>
      </c>
      <c r="E20" s="13" t="s">
        <v>16</v>
      </c>
      <c r="F20" s="218"/>
      <c r="G20" s="13"/>
      <c r="H20" s="218"/>
      <c r="I20" s="13"/>
      <c r="J20" s="218"/>
      <c r="K20" s="13" t="s">
        <v>16</v>
      </c>
      <c r="L20" s="218"/>
      <c r="M20" s="13" t="s">
        <v>16</v>
      </c>
    </row>
    <row r="21" spans="1:13" ht="20.100000000000001" customHeight="1">
      <c r="A21" s="88"/>
      <c r="B21" s="14"/>
      <c r="C21" s="106"/>
      <c r="D21" s="107"/>
      <c r="E21" s="106"/>
      <c r="F21" s="107"/>
      <c r="G21" s="107"/>
      <c r="H21" s="110"/>
      <c r="I21" s="107"/>
      <c r="J21" s="110"/>
      <c r="K21" s="106">
        <f>SUM(C21:I21)</f>
        <v>0</v>
      </c>
      <c r="L21" s="107"/>
      <c r="M21" s="111"/>
    </row>
    <row r="22" spans="1:13" ht="20.100000000000001" customHeight="1">
      <c r="A22" s="88"/>
      <c r="B22" s="14"/>
      <c r="C22" s="106"/>
      <c r="D22" s="107"/>
      <c r="E22" s="106"/>
      <c r="F22" s="107"/>
      <c r="G22" s="107"/>
      <c r="H22" s="110"/>
      <c r="I22" s="107"/>
      <c r="J22" s="110"/>
      <c r="K22" s="106">
        <f>SUM(C22:I22)</f>
        <v>0</v>
      </c>
      <c r="L22" s="107"/>
      <c r="M22" s="111"/>
    </row>
    <row r="23" spans="1:13" ht="20.100000000000001" customHeight="1">
      <c r="A23" s="88"/>
      <c r="B23" s="14"/>
      <c r="C23" s="106"/>
      <c r="D23" s="107"/>
      <c r="E23" s="106"/>
      <c r="F23" s="107"/>
      <c r="G23" s="107"/>
      <c r="H23" s="110"/>
      <c r="I23" s="107"/>
      <c r="J23" s="110"/>
      <c r="K23" s="106">
        <f>SUM(C23:I23)</f>
        <v>0</v>
      </c>
      <c r="L23" s="107"/>
      <c r="M23" s="111"/>
    </row>
    <row r="24" spans="1:13" ht="20.100000000000001" customHeight="1">
      <c r="A24" s="89"/>
      <c r="B24" s="83"/>
      <c r="C24" s="108"/>
      <c r="D24" s="107"/>
      <c r="E24" s="106"/>
      <c r="F24" s="107"/>
      <c r="G24" s="107"/>
      <c r="H24" s="107"/>
      <c r="I24" s="107"/>
      <c r="J24" s="107"/>
      <c r="K24" s="106">
        <f>SUM(C24:I24)</f>
        <v>0</v>
      </c>
      <c r="L24" s="339"/>
      <c r="M24" s="111"/>
    </row>
    <row r="25" spans="1:13" ht="20.100000000000001" customHeight="1" thickBot="1">
      <c r="A25" s="85" t="s">
        <v>70</v>
      </c>
      <c r="B25" s="85"/>
      <c r="C25" s="109">
        <f>SUM(C21:C24)</f>
        <v>0</v>
      </c>
      <c r="D25" s="107"/>
      <c r="E25" s="109">
        <f>SUM(E21:E24)</f>
        <v>0</v>
      </c>
      <c r="F25" s="107"/>
      <c r="G25" s="199"/>
      <c r="H25" s="199"/>
      <c r="I25" s="199"/>
      <c r="J25" s="107"/>
      <c r="K25" s="109">
        <f>SUM(K21:K24)</f>
        <v>0</v>
      </c>
      <c r="L25" s="339"/>
      <c r="M25" s="109">
        <f>SUM(M21:M24)</f>
        <v>0</v>
      </c>
    </row>
    <row r="26" spans="1:13" ht="12" customHeight="1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</row>
    <row r="27" spans="1:13" ht="13.5" customHeight="1">
      <c r="A27" s="230"/>
      <c r="B27" s="230"/>
      <c r="C27" s="198">
        <f>IF('R&amp;P Accounts'!B14-'Additional notes (1)  '!C25=0,0,"reference error")</f>
        <v>0</v>
      </c>
      <c r="D27" s="198"/>
      <c r="E27" s="198">
        <f>IF('R&amp;P Accounts'!D14-'Additional notes (1)  '!E25=0,0,"reference error")</f>
        <v>0</v>
      </c>
      <c r="F27" s="198">
        <f>IF('R&amp;P Accounts'!E14-'Additional notes (1)  '!F25=0,0,"reference error")</f>
        <v>0</v>
      </c>
      <c r="G27" s="198"/>
      <c r="H27" s="198"/>
      <c r="I27" s="198"/>
      <c r="J27" s="198">
        <f>IF('R&amp;P Accounts'!I14-'Additional notes (1)  '!J25=0,0,"reference error")</f>
        <v>0</v>
      </c>
      <c r="K27" s="198">
        <f>IF('R&amp;P Accounts'!J14-'Additional notes (1)  '!K25=0,0,"reference error")</f>
        <v>0</v>
      </c>
      <c r="L27" s="198">
        <f>IF('R&amp;P Accounts'!K14-'Additional notes (1)  '!L25=0,0,"reference error")</f>
        <v>0</v>
      </c>
      <c r="M27" s="198">
        <f>IF('R&amp;P Accounts'!L14-'Additional notes (1)  '!M25=0,0,"reference error")</f>
        <v>0</v>
      </c>
    </row>
    <row r="28" spans="1:13" ht="11.25" customHeight="1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</row>
    <row r="29" spans="1:13" ht="20.100000000000001" customHeight="1">
      <c r="A29" s="340" t="s">
        <v>114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>
      <c r="C30" s="63" t="s">
        <v>55</v>
      </c>
      <c r="D30" s="11"/>
      <c r="E30" s="63" t="s">
        <v>56</v>
      </c>
      <c r="F30" s="72"/>
      <c r="G30" s="63" t="s">
        <v>12</v>
      </c>
      <c r="H30" s="72"/>
      <c r="I30" s="63" t="s">
        <v>57</v>
      </c>
      <c r="J30" s="72"/>
      <c r="K30" s="63" t="s">
        <v>58</v>
      </c>
      <c r="L30" s="72"/>
      <c r="M30" s="63" t="s">
        <v>59</v>
      </c>
    </row>
    <row r="31" spans="1:13" ht="20.100000000000001" customHeight="1">
      <c r="A31" s="225"/>
      <c r="B31" s="225"/>
      <c r="C31" s="13" t="s">
        <v>16</v>
      </c>
      <c r="E31" s="13" t="s">
        <v>16</v>
      </c>
      <c r="F31" s="218"/>
      <c r="G31" s="13" t="s">
        <v>16</v>
      </c>
      <c r="H31" s="218"/>
      <c r="I31" s="13" t="s">
        <v>16</v>
      </c>
      <c r="J31" s="218"/>
      <c r="K31" s="13" t="s">
        <v>16</v>
      </c>
      <c r="L31" s="218"/>
      <c r="M31" s="13" t="s">
        <v>16</v>
      </c>
    </row>
    <row r="32" spans="1:13" ht="16.5" customHeight="1">
      <c r="A32" s="88" t="s">
        <v>115</v>
      </c>
      <c r="B32" s="14"/>
      <c r="C32" s="106">
        <v>8560</v>
      </c>
      <c r="D32" s="107"/>
      <c r="E32" s="106"/>
      <c r="F32" s="107"/>
      <c r="G32" s="106"/>
      <c r="H32" s="110"/>
      <c r="I32" s="106"/>
      <c r="J32" s="110"/>
      <c r="K32" s="106">
        <f>SUM(C32:I32)</f>
        <v>8560</v>
      </c>
      <c r="L32" s="107"/>
      <c r="M32" s="111"/>
    </row>
    <row r="33" spans="1:13" ht="16.5" customHeight="1">
      <c r="A33" s="88" t="s">
        <v>116</v>
      </c>
      <c r="B33" s="14"/>
      <c r="C33" s="106">
        <v>2000</v>
      </c>
      <c r="D33" s="107"/>
      <c r="E33" s="106"/>
      <c r="F33" s="107"/>
      <c r="G33" s="106"/>
      <c r="H33" s="110"/>
      <c r="I33" s="106"/>
      <c r="J33" s="110"/>
      <c r="K33" s="106">
        <f t="shared" ref="K33:K39" si="0">SUM(C33:I33)</f>
        <v>2000</v>
      </c>
      <c r="L33" s="107"/>
      <c r="M33" s="111"/>
    </row>
    <row r="34" spans="1:13" ht="16.5" customHeight="1">
      <c r="A34" s="88"/>
      <c r="B34" s="14"/>
      <c r="C34" s="106"/>
      <c r="D34" s="107"/>
      <c r="E34" s="106"/>
      <c r="F34" s="107"/>
      <c r="G34" s="106"/>
      <c r="H34" s="110"/>
      <c r="I34" s="106"/>
      <c r="J34" s="110"/>
      <c r="K34" s="106">
        <f t="shared" si="0"/>
        <v>0</v>
      </c>
      <c r="L34" s="107"/>
      <c r="M34" s="111"/>
    </row>
    <row r="35" spans="1:13" ht="16.5" customHeight="1">
      <c r="A35" s="88"/>
      <c r="B35" s="14"/>
      <c r="C35" s="106"/>
      <c r="D35" s="107"/>
      <c r="E35" s="106"/>
      <c r="F35" s="107"/>
      <c r="G35" s="106"/>
      <c r="H35" s="110"/>
      <c r="I35" s="106"/>
      <c r="J35" s="110"/>
      <c r="K35" s="106">
        <f t="shared" si="0"/>
        <v>0</v>
      </c>
      <c r="L35" s="107"/>
      <c r="M35" s="111"/>
    </row>
    <row r="36" spans="1:13" ht="16.5" customHeight="1">
      <c r="A36" s="88"/>
      <c r="B36" s="14"/>
      <c r="C36" s="112"/>
      <c r="D36" s="110"/>
      <c r="E36" s="112"/>
      <c r="F36" s="110"/>
      <c r="G36" s="112"/>
      <c r="H36" s="110"/>
      <c r="I36" s="112"/>
      <c r="J36" s="110"/>
      <c r="K36" s="106">
        <f t="shared" si="0"/>
        <v>0</v>
      </c>
      <c r="L36" s="110"/>
      <c r="M36" s="111"/>
    </row>
    <row r="37" spans="1:13" ht="16.5" customHeight="1">
      <c r="A37" s="88"/>
      <c r="B37" s="14"/>
      <c r="C37" s="112"/>
      <c r="D37" s="110"/>
      <c r="E37" s="112"/>
      <c r="F37" s="110"/>
      <c r="G37" s="112"/>
      <c r="H37" s="110"/>
      <c r="I37" s="112"/>
      <c r="J37" s="110"/>
      <c r="K37" s="106">
        <f t="shared" si="0"/>
        <v>0</v>
      </c>
      <c r="L37" s="110"/>
      <c r="M37" s="111"/>
    </row>
    <row r="38" spans="1:13" ht="16.5" customHeight="1">
      <c r="A38" s="88"/>
      <c r="B38" s="14"/>
      <c r="C38" s="112"/>
      <c r="D38" s="110"/>
      <c r="E38" s="112"/>
      <c r="F38" s="110"/>
      <c r="G38" s="112"/>
      <c r="H38" s="110"/>
      <c r="I38" s="112"/>
      <c r="J38" s="110"/>
      <c r="K38" s="106">
        <f t="shared" si="0"/>
        <v>0</v>
      </c>
      <c r="L38" s="110"/>
      <c r="M38" s="111"/>
    </row>
    <row r="39" spans="1:13" ht="16.5" customHeight="1">
      <c r="A39" s="89"/>
      <c r="B39" s="83"/>
      <c r="C39" s="108"/>
      <c r="D39" s="107"/>
      <c r="E39" s="106"/>
      <c r="F39" s="107"/>
      <c r="G39" s="106"/>
      <c r="H39" s="107"/>
      <c r="I39" s="106"/>
      <c r="J39" s="107"/>
      <c r="K39" s="106">
        <f t="shared" si="0"/>
        <v>0</v>
      </c>
      <c r="L39" s="339"/>
      <c r="M39" s="111"/>
    </row>
    <row r="40" spans="1:13" ht="20.25" customHeight="1" thickBot="1">
      <c r="A40" s="85" t="s">
        <v>70</v>
      </c>
      <c r="B40" s="85"/>
      <c r="C40" s="109">
        <f>SUM(C32:C39)</f>
        <v>10560</v>
      </c>
      <c r="D40" s="107"/>
      <c r="E40" s="109">
        <f>SUM(E32:E39)</f>
        <v>0</v>
      </c>
      <c r="F40" s="107"/>
      <c r="G40" s="109">
        <f>SUM(G32:G39)</f>
        <v>0</v>
      </c>
      <c r="H40" s="107"/>
      <c r="I40" s="109">
        <f>SUM(I32:I39)</f>
        <v>0</v>
      </c>
      <c r="J40" s="107"/>
      <c r="K40" s="109">
        <f>SUM(K32:K39)</f>
        <v>10560</v>
      </c>
      <c r="L40" s="339"/>
      <c r="M40" s="109">
        <f>SUM(M32:M39)</f>
        <v>0</v>
      </c>
    </row>
    <row r="41" spans="1:13" ht="10.5" customHeight="1">
      <c r="A41" s="85"/>
      <c r="B41" s="85"/>
      <c r="C41" s="104"/>
      <c r="D41" s="82"/>
      <c r="E41" s="104"/>
      <c r="F41" s="82"/>
      <c r="G41" s="104"/>
      <c r="H41" s="82"/>
      <c r="I41" s="104"/>
      <c r="J41" s="82"/>
      <c r="K41" s="104"/>
      <c r="L41" s="84"/>
      <c r="M41" s="104"/>
    </row>
    <row r="42" spans="1:13" ht="12.75" customHeight="1">
      <c r="A42" s="218"/>
      <c r="B42" s="218"/>
      <c r="C42" s="53" t="str">
        <f>IF(C40-'R&amp;P Accounts'!B19=0,0,"reference error")</f>
        <v>reference error</v>
      </c>
      <c r="D42" s="218"/>
      <c r="E42" s="53">
        <f>IF(E40-'R&amp;P Accounts'!D19=0,0,"reference error")</f>
        <v>0</v>
      </c>
      <c r="F42" s="53"/>
      <c r="G42" s="53">
        <f>IF(G40-'R&amp;P Accounts'!F19=0,0,"reference error")</f>
        <v>0</v>
      </c>
      <c r="H42" s="53"/>
      <c r="I42" s="53">
        <f>IF(I40-'R&amp;P Accounts'!H19=0,0,"reference error")</f>
        <v>0</v>
      </c>
      <c r="J42" s="53"/>
      <c r="K42" s="53" t="str">
        <f>IF(K40-'R&amp;P Accounts'!J19=0,0,"reference error")</f>
        <v>reference error</v>
      </c>
      <c r="L42" s="53"/>
      <c r="M42" s="53">
        <f>IF(M40-'R&amp;P Accounts'!L19=0,0,"reference error")</f>
        <v>0</v>
      </c>
    </row>
    <row r="43" spans="1:13" ht="12.75" customHeight="1">
      <c r="A43" s="218"/>
      <c r="B43" s="218"/>
      <c r="C43" s="53"/>
      <c r="D43" s="218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19.5" customHeight="1">
      <c r="A44" s="337" t="s">
        <v>117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>
      <c r="C45" s="63" t="s">
        <v>55</v>
      </c>
      <c r="D45" s="11"/>
      <c r="E45" s="63" t="s">
        <v>56</v>
      </c>
      <c r="F45" s="72"/>
      <c r="G45" s="63" t="s">
        <v>12</v>
      </c>
      <c r="H45" s="72"/>
      <c r="I45" s="63" t="s">
        <v>57</v>
      </c>
      <c r="J45" s="72"/>
      <c r="K45" s="63" t="s">
        <v>58</v>
      </c>
      <c r="L45" s="72"/>
      <c r="M45" s="63" t="s">
        <v>59</v>
      </c>
    </row>
    <row r="46" spans="1:13" ht="20.100000000000001" customHeight="1">
      <c r="A46" s="225"/>
      <c r="B46" s="225"/>
      <c r="C46" s="13" t="s">
        <v>16</v>
      </c>
      <c r="E46" s="13" t="s">
        <v>16</v>
      </c>
      <c r="F46" s="218"/>
      <c r="G46" s="13" t="s">
        <v>16</v>
      </c>
      <c r="H46" s="218"/>
      <c r="I46" s="13" t="s">
        <v>16</v>
      </c>
      <c r="J46" s="218"/>
      <c r="K46" s="13" t="s">
        <v>16</v>
      </c>
      <c r="L46" s="218"/>
      <c r="M46" s="13" t="s">
        <v>16</v>
      </c>
    </row>
    <row r="47" spans="1:13" ht="16.5" customHeight="1">
      <c r="A47" s="214" t="s">
        <v>118</v>
      </c>
      <c r="B47" s="14"/>
      <c r="C47" s="113">
        <v>148349</v>
      </c>
      <c r="D47" s="228"/>
      <c r="E47" s="113"/>
      <c r="F47" s="228"/>
      <c r="G47" s="113"/>
      <c r="H47" s="116"/>
      <c r="I47" s="113"/>
      <c r="J47" s="116"/>
      <c r="K47" s="113">
        <f>SUM(C47:I47)</f>
        <v>148349</v>
      </c>
      <c r="L47" s="228"/>
      <c r="M47" s="117"/>
    </row>
    <row r="48" spans="1:13" ht="16.5" customHeight="1">
      <c r="A48" s="214" t="s">
        <v>119</v>
      </c>
      <c r="B48" s="14"/>
      <c r="C48" s="113">
        <v>34514</v>
      </c>
      <c r="D48" s="228"/>
      <c r="E48" s="113"/>
      <c r="F48" s="228"/>
      <c r="G48" s="113"/>
      <c r="H48" s="116"/>
      <c r="I48" s="113"/>
      <c r="J48" s="116"/>
      <c r="K48" s="113">
        <f t="shared" ref="K48:K57" si="1">SUM(C48:I48)</f>
        <v>34514</v>
      </c>
      <c r="L48" s="228"/>
      <c r="M48" s="117"/>
    </row>
    <row r="49" spans="1:13" ht="23.25" customHeight="1">
      <c r="A49" s="214" t="s">
        <v>120</v>
      </c>
      <c r="B49" s="14"/>
      <c r="C49" s="118">
        <v>43842.21</v>
      </c>
      <c r="D49" s="228"/>
      <c r="E49" s="113"/>
      <c r="F49" s="228"/>
      <c r="G49" s="113"/>
      <c r="H49" s="116"/>
      <c r="I49" s="113"/>
      <c r="J49" s="116"/>
      <c r="K49" s="113">
        <f t="shared" si="1"/>
        <v>43842.21</v>
      </c>
      <c r="L49" s="228"/>
      <c r="M49" s="117"/>
    </row>
    <row r="50" spans="1:13" ht="16.5" customHeight="1">
      <c r="A50" s="88" t="s">
        <v>121</v>
      </c>
      <c r="B50" s="14"/>
      <c r="C50" s="118">
        <v>360</v>
      </c>
      <c r="D50" s="228"/>
      <c r="E50" s="113"/>
      <c r="F50" s="228"/>
      <c r="G50" s="113"/>
      <c r="H50" s="116"/>
      <c r="I50" s="113"/>
      <c r="J50" s="116"/>
      <c r="K50" s="113">
        <f t="shared" si="1"/>
        <v>360</v>
      </c>
      <c r="L50" s="228"/>
      <c r="M50" s="117"/>
    </row>
    <row r="51" spans="1:13" ht="15">
      <c r="A51" s="88"/>
      <c r="B51" s="14"/>
      <c r="C51" s="118"/>
      <c r="D51" s="116"/>
      <c r="E51" s="118"/>
      <c r="F51" s="116"/>
      <c r="G51" s="118"/>
      <c r="H51" s="116"/>
      <c r="I51" s="118"/>
      <c r="J51" s="116"/>
      <c r="K51" s="113">
        <f t="shared" si="1"/>
        <v>0</v>
      </c>
      <c r="L51" s="116"/>
      <c r="M51" s="117"/>
    </row>
    <row r="52" spans="1:13" ht="16.5" customHeight="1">
      <c r="A52" s="214"/>
      <c r="B52" s="14"/>
      <c r="C52" s="118"/>
      <c r="D52" s="116"/>
      <c r="E52" s="118"/>
      <c r="F52" s="116"/>
      <c r="G52" s="118"/>
      <c r="H52" s="116"/>
      <c r="I52" s="118"/>
      <c r="J52" s="116"/>
      <c r="K52" s="113">
        <f t="shared" si="1"/>
        <v>0</v>
      </c>
      <c r="L52" s="116"/>
      <c r="M52" s="117"/>
    </row>
    <row r="53" spans="1:13" ht="16.5" customHeight="1">
      <c r="A53" s="88"/>
      <c r="B53" s="14"/>
      <c r="C53" s="118"/>
      <c r="D53" s="116"/>
      <c r="E53" s="118"/>
      <c r="F53" s="116"/>
      <c r="G53" s="118"/>
      <c r="H53" s="116"/>
      <c r="I53" s="118"/>
      <c r="J53" s="116"/>
      <c r="K53" s="113">
        <f t="shared" si="1"/>
        <v>0</v>
      </c>
      <c r="L53" s="116"/>
      <c r="M53" s="117"/>
    </row>
    <row r="54" spans="1:13" ht="16.5" customHeight="1">
      <c r="A54" s="88"/>
      <c r="B54" s="14"/>
      <c r="C54" s="118"/>
      <c r="D54" s="116"/>
      <c r="E54" s="118"/>
      <c r="F54" s="116"/>
      <c r="G54" s="118"/>
      <c r="H54" s="116"/>
      <c r="I54" s="118"/>
      <c r="J54" s="116"/>
      <c r="K54" s="113">
        <f t="shared" si="1"/>
        <v>0</v>
      </c>
      <c r="L54" s="116"/>
      <c r="M54" s="117"/>
    </row>
    <row r="55" spans="1:13" ht="16.5" customHeight="1">
      <c r="A55" s="88"/>
      <c r="B55" s="14"/>
      <c r="C55" s="118"/>
      <c r="D55" s="116"/>
      <c r="E55" s="118"/>
      <c r="F55" s="116"/>
      <c r="G55" s="118"/>
      <c r="H55" s="116"/>
      <c r="I55" s="118"/>
      <c r="J55" s="116"/>
      <c r="K55" s="113">
        <f t="shared" si="1"/>
        <v>0</v>
      </c>
      <c r="L55" s="116"/>
      <c r="M55" s="117"/>
    </row>
    <row r="56" spans="1:13" ht="16.5" customHeight="1">
      <c r="A56" s="88"/>
      <c r="B56" s="14"/>
      <c r="C56" s="118"/>
      <c r="D56" s="116"/>
      <c r="E56" s="118"/>
      <c r="F56" s="116"/>
      <c r="G56" s="118"/>
      <c r="H56" s="116"/>
      <c r="I56" s="118"/>
      <c r="J56" s="116"/>
      <c r="K56" s="113">
        <f t="shared" si="1"/>
        <v>0</v>
      </c>
      <c r="L56" s="116"/>
      <c r="M56" s="117"/>
    </row>
    <row r="57" spans="1:13" ht="16.5" customHeight="1">
      <c r="A57" s="89"/>
      <c r="B57" s="83"/>
      <c r="C57" s="114"/>
      <c r="D57" s="228"/>
      <c r="E57" s="113"/>
      <c r="F57" s="228"/>
      <c r="G57" s="113"/>
      <c r="H57" s="228"/>
      <c r="I57" s="113"/>
      <c r="J57" s="228"/>
      <c r="K57" s="113">
        <f t="shared" si="1"/>
        <v>0</v>
      </c>
      <c r="L57" s="338"/>
      <c r="M57" s="117"/>
    </row>
    <row r="58" spans="1:13" ht="20.100000000000001" customHeight="1" thickBot="1">
      <c r="A58" s="85" t="s">
        <v>70</v>
      </c>
      <c r="B58" s="85"/>
      <c r="C58" s="115">
        <f>SUM(C47:C57)</f>
        <v>227065.21</v>
      </c>
      <c r="D58" s="228"/>
      <c r="E58" s="115">
        <f>SUM(E47:E57)</f>
        <v>0</v>
      </c>
      <c r="F58" s="228"/>
      <c r="G58" s="115">
        <f>SUM(G47:G57)</f>
        <v>0</v>
      </c>
      <c r="H58" s="228"/>
      <c r="I58" s="115">
        <f>SUM(I47:I57)</f>
        <v>0</v>
      </c>
      <c r="J58" s="228"/>
      <c r="K58" s="115">
        <f>SUM(K47:K57)</f>
        <v>227065.21</v>
      </c>
      <c r="L58" s="338"/>
      <c r="M58" s="115">
        <f>SUM(M47:M57)</f>
        <v>0</v>
      </c>
    </row>
    <row r="59" spans="1:13" ht="9" customHeight="1">
      <c r="A59" s="85"/>
      <c r="B59" s="85"/>
      <c r="C59" s="105"/>
      <c r="D59" s="90"/>
      <c r="E59" s="105"/>
      <c r="F59" s="90"/>
      <c r="G59" s="105"/>
      <c r="H59" s="90"/>
      <c r="I59" s="105"/>
      <c r="J59" s="90"/>
      <c r="K59" s="105"/>
      <c r="L59" s="92"/>
      <c r="M59" s="105"/>
    </row>
    <row r="60" spans="1:13" ht="11.25" customHeight="1">
      <c r="A60" s="226"/>
      <c r="B60" s="226"/>
      <c r="C60" s="53" t="str">
        <f>IF(C58-'R&amp;P Accounts'!B34=0,0,"reference error")</f>
        <v>reference error</v>
      </c>
      <c r="D60" s="34"/>
      <c r="E60" s="53">
        <f>IF(E58-'R&amp;P Accounts'!D34=0,0,"reference error")</f>
        <v>0</v>
      </c>
      <c r="F60" s="53"/>
      <c r="G60" s="53">
        <f>IF(G58-'R&amp;P Accounts'!F34=0,0,"reference error")</f>
        <v>0</v>
      </c>
      <c r="H60" s="53"/>
      <c r="I60" s="53">
        <f>IF(I58-'R&amp;P Accounts'!H34=0,0,"reference error")</f>
        <v>0</v>
      </c>
      <c r="J60" s="53"/>
      <c r="K60" s="53" t="str">
        <f>IF(K58-'R&amp;P Accounts'!J34=0,0,"reference error")</f>
        <v>reference error</v>
      </c>
      <c r="L60" s="53"/>
      <c r="M60" s="53">
        <f>IF(M58-'R&amp;P Accounts'!L34=0,0,"reference error")</f>
        <v>0</v>
      </c>
    </row>
    <row r="61" spans="1:13" ht="11.25" customHeight="1">
      <c r="A61" s="226"/>
      <c r="B61" s="226"/>
      <c r="C61" s="53"/>
      <c r="D61" s="34"/>
      <c r="E61" s="53"/>
      <c r="F61" s="53"/>
      <c r="G61" s="53"/>
      <c r="H61" s="53"/>
      <c r="I61" s="53"/>
      <c r="J61" s="53"/>
      <c r="K61" s="53"/>
      <c r="L61" s="53"/>
      <c r="M61" s="53"/>
    </row>
    <row r="62" spans="1:13" ht="20.100000000000001" customHeight="1">
      <c r="A62" s="226"/>
      <c r="B62" s="226"/>
      <c r="C62" s="34"/>
      <c r="D62" s="34"/>
      <c r="E62" s="34"/>
      <c r="F62" s="34"/>
      <c r="G62" s="34"/>
      <c r="H62" s="34"/>
      <c r="I62" s="34"/>
      <c r="J62" s="218"/>
      <c r="K62" s="74"/>
      <c r="L62" s="74"/>
    </row>
    <row r="63" spans="1:13" ht="20.100000000000001" customHeight="1"/>
    <row r="64" spans="1:13" ht="54" customHeight="1"/>
    <row r="65" ht="54" customHeight="1"/>
    <row r="66" ht="19.5" customHeight="1"/>
    <row r="67" ht="17.25" customHeight="1"/>
    <row r="68" ht="17.25" customHeight="1"/>
    <row r="69" ht="18" customHeight="1"/>
    <row r="70" ht="17.25" customHeight="1"/>
    <row r="71" ht="16.5" customHeight="1"/>
    <row r="72" ht="29.25" customHeight="1"/>
    <row r="73" ht="18" customHeight="1"/>
    <row r="74" ht="17.25" customHeight="1"/>
    <row r="75" ht="19.5" customHeight="1"/>
    <row r="76" ht="16.5" customHeight="1"/>
    <row r="77" ht="29.25" customHeight="1"/>
    <row r="78" ht="16.5" customHeight="1"/>
    <row r="79" ht="17.25" customHeight="1"/>
    <row r="80" ht="19.5" customHeight="1"/>
    <row r="81" ht="5.25" customHeight="1"/>
    <row r="82" ht="19.5" customHeight="1"/>
    <row r="83" ht="19.5" customHeight="1"/>
    <row r="84" ht="19.5" customHeight="1"/>
    <row r="85" ht="19.5" customHeight="1"/>
    <row r="86" ht="17.25" customHeight="1"/>
    <row r="87" ht="16.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100" ht="17.25" customHeight="1"/>
    <row r="101" ht="17.25" customHeight="1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34" zoomScale="80" workbookViewId="0">
      <selection activeCell="P64" sqref="P64"/>
    </sheetView>
  </sheetViews>
  <sheetFormatPr defaultRowHeight="12.75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>
      <c r="A1" s="1"/>
      <c r="B1" s="1"/>
      <c r="C1" s="350" t="str">
        <f>'R&amp;P Accounts'!B2</f>
        <v xml:space="preserve">Clyde Valley Gymnastics Club </v>
      </c>
      <c r="D1" s="350"/>
      <c r="E1" s="350"/>
      <c r="F1" s="350"/>
      <c r="G1" s="350"/>
      <c r="H1" s="350"/>
      <c r="I1" s="350"/>
      <c r="J1" s="350"/>
      <c r="K1" s="350"/>
      <c r="L1" s="1"/>
      <c r="M1" s="293" t="str">
        <f>'R&amp;P Accounts'!L2</f>
        <v>SC049578</v>
      </c>
      <c r="N1" s="293"/>
    </row>
    <row r="2" spans="1:14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4" ht="26.25" customHeight="1">
      <c r="A3" s="38" t="s">
        <v>122</v>
      </c>
      <c r="B3" s="38"/>
      <c r="C3" s="39"/>
      <c r="D3" s="38"/>
      <c r="E3" s="38"/>
      <c r="F3" s="38"/>
      <c r="G3" s="38"/>
      <c r="H3" s="294"/>
      <c r="I3" s="294"/>
      <c r="J3" s="294"/>
      <c r="K3" s="294"/>
      <c r="L3" s="71"/>
      <c r="M3" s="169"/>
    </row>
    <row r="5" spans="1:14" ht="14.25">
      <c r="A5" s="340" t="s">
        <v>123</v>
      </c>
      <c r="B5" s="340"/>
      <c r="C5" s="340"/>
      <c r="D5" s="340"/>
      <c r="E5" s="340"/>
      <c r="F5" s="34"/>
      <c r="G5" s="34"/>
      <c r="H5" s="34"/>
      <c r="I5" s="34"/>
      <c r="J5" s="218"/>
      <c r="K5" s="74"/>
      <c r="L5" s="74"/>
      <c r="M5" s="1"/>
    </row>
    <row r="6" spans="1:14" ht="54.75" customHeight="1">
      <c r="A6" s="226"/>
      <c r="B6" s="226"/>
      <c r="C6" s="102" t="s">
        <v>124</v>
      </c>
      <c r="D6" s="99"/>
      <c r="E6" s="102" t="s">
        <v>125</v>
      </c>
      <c r="F6" s="94"/>
      <c r="G6" s="102" t="s">
        <v>126</v>
      </c>
      <c r="H6" s="94"/>
      <c r="I6" s="102" t="s">
        <v>127</v>
      </c>
      <c r="J6" s="93"/>
      <c r="K6" s="1"/>
      <c r="L6" s="1"/>
      <c r="M6" s="1"/>
    </row>
    <row r="7" spans="1:14" ht="54" customHeight="1">
      <c r="A7" s="226"/>
      <c r="B7" s="226"/>
      <c r="C7" s="99"/>
      <c r="D7" s="99"/>
      <c r="E7" s="99"/>
      <c r="F7" s="94"/>
      <c r="G7" s="99"/>
      <c r="H7" s="94"/>
      <c r="I7" s="99"/>
      <c r="J7" s="93"/>
      <c r="K7" s="100" t="s">
        <v>128</v>
      </c>
      <c r="L7" s="74"/>
      <c r="M7" s="101" t="s">
        <v>129</v>
      </c>
    </row>
    <row r="8" spans="1:14" ht="16.5" customHeight="1">
      <c r="A8" s="95" t="s">
        <v>130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</row>
    <row r="9" spans="1:14" ht="17.25" customHeight="1">
      <c r="A9" s="75" t="s">
        <v>18</v>
      </c>
      <c r="B9" s="1"/>
      <c r="C9" s="106">
        <v>203346</v>
      </c>
      <c r="D9" s="142"/>
      <c r="E9" s="141"/>
      <c r="F9" s="153"/>
      <c r="G9" s="141"/>
      <c r="H9" s="142"/>
      <c r="I9" s="141"/>
      <c r="J9" s="153"/>
      <c r="K9" s="141">
        <f t="shared" ref="K9:K16" si="0">SUM(C9:I9)</f>
        <v>203346</v>
      </c>
      <c r="L9" s="153"/>
      <c r="M9" s="141"/>
    </row>
    <row r="10" spans="1:14" ht="17.25" customHeight="1">
      <c r="A10" s="75" t="s">
        <v>19</v>
      </c>
      <c r="B10" s="225"/>
      <c r="C10" s="154"/>
      <c r="D10" s="155"/>
      <c r="E10" s="154"/>
      <c r="F10" s="155"/>
      <c r="G10" s="154"/>
      <c r="H10" s="153"/>
      <c r="I10" s="154"/>
      <c r="J10" s="153"/>
      <c r="K10" s="141">
        <f t="shared" si="0"/>
        <v>0</v>
      </c>
      <c r="L10" s="155"/>
      <c r="M10" s="154"/>
    </row>
    <row r="11" spans="1:14" ht="17.25" customHeight="1">
      <c r="A11" s="75" t="s">
        <v>20</v>
      </c>
      <c r="B11" s="226"/>
      <c r="C11" s="154"/>
      <c r="D11" s="155"/>
      <c r="E11" s="154"/>
      <c r="F11" s="155"/>
      <c r="G11" s="154"/>
      <c r="H11" s="153"/>
      <c r="I11" s="154"/>
      <c r="J11" s="153"/>
      <c r="K11" s="141">
        <f t="shared" si="0"/>
        <v>0</v>
      </c>
      <c r="L11" s="155"/>
      <c r="M11" s="154"/>
    </row>
    <row r="12" spans="1:14" ht="16.5" customHeight="1">
      <c r="A12" s="75" t="s">
        <v>21</v>
      </c>
      <c r="B12" s="226"/>
      <c r="C12" s="154">
        <v>10560</v>
      </c>
      <c r="D12" s="155"/>
      <c r="E12" s="154"/>
      <c r="F12" s="155"/>
      <c r="G12" s="154"/>
      <c r="H12" s="153"/>
      <c r="I12" s="154"/>
      <c r="J12" s="153"/>
      <c r="K12" s="141">
        <f t="shared" si="0"/>
        <v>10560</v>
      </c>
      <c r="L12" s="155"/>
      <c r="M12" s="154"/>
    </row>
    <row r="13" spans="1:14" ht="17.25" customHeight="1">
      <c r="A13" s="75" t="s">
        <v>22</v>
      </c>
      <c r="B13" s="226"/>
      <c r="C13" s="154"/>
      <c r="D13" s="155"/>
      <c r="E13" s="154"/>
      <c r="F13" s="155"/>
      <c r="G13" s="154"/>
      <c r="H13" s="153"/>
      <c r="I13" s="154"/>
      <c r="J13" s="153"/>
      <c r="K13" s="141">
        <f t="shared" si="0"/>
        <v>0</v>
      </c>
      <c r="L13" s="155"/>
      <c r="M13" s="154"/>
    </row>
    <row r="14" spans="1:14" ht="14.25">
      <c r="A14" s="75" t="s">
        <v>23</v>
      </c>
      <c r="B14" s="226"/>
      <c r="C14" s="154"/>
      <c r="D14" s="155"/>
      <c r="E14" s="154"/>
      <c r="F14" s="155"/>
      <c r="G14" s="154"/>
      <c r="H14" s="153"/>
      <c r="I14" s="154"/>
      <c r="J14" s="153"/>
      <c r="K14" s="141">
        <f t="shared" si="0"/>
        <v>0</v>
      </c>
      <c r="L14" s="155"/>
      <c r="M14" s="154"/>
    </row>
    <row r="15" spans="1:14" ht="16.5" customHeight="1">
      <c r="A15" s="75" t="s">
        <v>24</v>
      </c>
      <c r="B15" s="1"/>
      <c r="C15" s="156"/>
      <c r="D15" s="157"/>
      <c r="E15" s="156"/>
      <c r="F15" s="157"/>
      <c r="G15" s="156"/>
      <c r="H15" s="157"/>
      <c r="I15" s="156"/>
      <c r="J15" s="157"/>
      <c r="K15" s="141">
        <f t="shared" si="0"/>
        <v>0</v>
      </c>
      <c r="L15" s="157"/>
      <c r="M15" s="156"/>
    </row>
    <row r="16" spans="1:14" ht="16.5" customHeight="1" thickBot="1">
      <c r="A16" s="75" t="s">
        <v>25</v>
      </c>
      <c r="B16" s="1"/>
      <c r="C16" s="158"/>
      <c r="D16" s="157"/>
      <c r="E16" s="158"/>
      <c r="F16" s="157"/>
      <c r="G16" s="158"/>
      <c r="H16" s="157"/>
      <c r="I16" s="158"/>
      <c r="J16" s="157"/>
      <c r="K16" s="141">
        <f t="shared" si="0"/>
        <v>0</v>
      </c>
      <c r="L16" s="157"/>
      <c r="M16" s="158"/>
    </row>
    <row r="17" spans="1:13" ht="15" thickBot="1">
      <c r="A17" s="96" t="s">
        <v>131</v>
      </c>
      <c r="B17" s="87"/>
      <c r="C17" s="159">
        <f>SUM(C9:C16)</f>
        <v>213906</v>
      </c>
      <c r="D17" s="160"/>
      <c r="E17" s="159">
        <f>SUM(E9:E16)</f>
        <v>0</v>
      </c>
      <c r="F17" s="160"/>
      <c r="G17" s="159">
        <f>SUM(G9:G16)</f>
        <v>0</v>
      </c>
      <c r="H17" s="160"/>
      <c r="I17" s="159">
        <f>SUM(I9:I16)</f>
        <v>0</v>
      </c>
      <c r="J17" s="160"/>
      <c r="K17" s="159">
        <f>SUM(K9:K16)</f>
        <v>213906</v>
      </c>
      <c r="L17" s="160"/>
      <c r="M17" s="159">
        <f>SUM(M9:M16)</f>
        <v>0</v>
      </c>
    </row>
    <row r="18" spans="1:13" ht="14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203" t="str">
        <f>IF(K17='R&amp;P Accounts'!B21,0,"cross ref error")</f>
        <v>cross ref error</v>
      </c>
      <c r="L18" s="86"/>
      <c r="M18" s="1"/>
    </row>
    <row r="19" spans="1:13" ht="16.5" customHeight="1">
      <c r="A19" s="61" t="s">
        <v>132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>
      <c r="A20" s="75" t="s">
        <v>28</v>
      </c>
      <c r="B20" s="1"/>
      <c r="C20" s="111"/>
      <c r="D20" s="146"/>
      <c r="E20" s="111"/>
      <c r="F20" s="146"/>
      <c r="G20" s="111"/>
      <c r="H20" s="146"/>
      <c r="I20" s="111"/>
      <c r="J20" s="146"/>
      <c r="K20" s="208">
        <f>SUM(C20:I20)</f>
        <v>0</v>
      </c>
      <c r="L20" s="146"/>
      <c r="M20" s="111"/>
    </row>
    <row r="21" spans="1:13" ht="16.5" customHeight="1" thickBot="1">
      <c r="A21" s="75" t="s">
        <v>29</v>
      </c>
      <c r="B21" s="1"/>
      <c r="C21" s="150"/>
      <c r="D21" s="146"/>
      <c r="E21" s="150"/>
      <c r="F21" s="146"/>
      <c r="G21" s="150"/>
      <c r="H21" s="146"/>
      <c r="I21" s="150"/>
      <c r="J21" s="146"/>
      <c r="K21" s="208">
        <f>SUM(C21:I21)</f>
        <v>0</v>
      </c>
      <c r="L21" s="146"/>
      <c r="M21" s="150"/>
    </row>
    <row r="22" spans="1:13" ht="15" thickBot="1">
      <c r="A22" s="96" t="s">
        <v>131</v>
      </c>
      <c r="B22" s="1"/>
      <c r="C22" s="151">
        <f>SUM(C20:C21)</f>
        <v>0</v>
      </c>
      <c r="D22" s="146"/>
      <c r="E22" s="152">
        <f>SUM(E20:E21)</f>
        <v>0</v>
      </c>
      <c r="F22" s="146"/>
      <c r="G22" s="152">
        <f>SUM(G20:G21)</f>
        <v>0</v>
      </c>
      <c r="H22" s="146"/>
      <c r="I22" s="152">
        <f>SUM(I20:I21)</f>
        <v>0</v>
      </c>
      <c r="J22" s="146"/>
      <c r="K22" s="152">
        <f>SUM(K20:K21)</f>
        <v>0</v>
      </c>
      <c r="L22" s="146"/>
      <c r="M22" s="152">
        <f>SUM(M20:M21)</f>
        <v>0</v>
      </c>
    </row>
    <row r="23" spans="1:13" ht="9" customHeight="1" thickBot="1">
      <c r="A23" s="96"/>
      <c r="B23" s="1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 ht="15" thickBot="1">
      <c r="A24" s="96" t="s">
        <v>133</v>
      </c>
      <c r="B24" s="1"/>
      <c r="C24" s="152">
        <f>C17+C22</f>
        <v>213906</v>
      </c>
      <c r="D24" s="146"/>
      <c r="E24" s="152">
        <f>E17+E22</f>
        <v>0</v>
      </c>
      <c r="F24" s="146"/>
      <c r="G24" s="152">
        <f>G17+G22</f>
        <v>0</v>
      </c>
      <c r="H24" s="146"/>
      <c r="I24" s="152">
        <f>I17+I22</f>
        <v>0</v>
      </c>
      <c r="J24" s="146"/>
      <c r="K24" s="152">
        <f>K17+K22</f>
        <v>213906</v>
      </c>
      <c r="L24" s="146"/>
      <c r="M24" s="152">
        <f>M17+M22</f>
        <v>0</v>
      </c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204" t="str">
        <f>IF(K24='R&amp;P Accounts'!B28,0,"cross ref error")</f>
        <v>cross ref error</v>
      </c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5">
      <c r="A27" s="23" t="s">
        <v>134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>
      <c r="A28" s="76" t="s">
        <v>33</v>
      </c>
      <c r="B28" s="1"/>
      <c r="C28" s="111"/>
      <c r="D28" s="146"/>
      <c r="E28" s="111"/>
      <c r="F28" s="146"/>
      <c r="G28" s="111"/>
      <c r="H28" s="146"/>
      <c r="I28" s="111"/>
      <c r="J28" s="146"/>
      <c r="K28" s="208">
        <f t="shared" ref="K28:K38" si="1">SUM(C28:I28)</f>
        <v>0</v>
      </c>
      <c r="L28" s="146"/>
      <c r="M28" s="111"/>
    </row>
    <row r="29" spans="1:13" ht="16.5" customHeight="1">
      <c r="A29" s="76" t="s">
        <v>34</v>
      </c>
      <c r="B29" s="1"/>
      <c r="C29" s="111">
        <v>227065</v>
      </c>
      <c r="D29" s="146"/>
      <c r="E29" s="111"/>
      <c r="F29" s="146"/>
      <c r="G29" s="111"/>
      <c r="H29" s="146"/>
      <c r="I29" s="111"/>
      <c r="J29" s="146"/>
      <c r="K29" s="208">
        <f t="shared" si="1"/>
        <v>227065</v>
      </c>
      <c r="L29" s="146"/>
      <c r="M29" s="111"/>
    </row>
    <row r="30" spans="1:13" ht="16.5" customHeight="1">
      <c r="A30" s="76" t="s">
        <v>35</v>
      </c>
      <c r="B30" s="1"/>
      <c r="C30" s="148"/>
      <c r="D30" s="146"/>
      <c r="E30" s="148"/>
      <c r="F30" s="146"/>
      <c r="G30" s="148"/>
      <c r="H30" s="146"/>
      <c r="I30" s="148"/>
      <c r="J30" s="146"/>
      <c r="K30" s="208">
        <f t="shared" si="1"/>
        <v>0</v>
      </c>
      <c r="L30" s="146"/>
      <c r="M30" s="148"/>
    </row>
    <row r="31" spans="1:13" ht="16.5" customHeight="1">
      <c r="A31" s="76" t="s">
        <v>36</v>
      </c>
      <c r="B31" s="1"/>
      <c r="C31" s="148"/>
      <c r="D31" s="146"/>
      <c r="E31" s="148"/>
      <c r="F31" s="146"/>
      <c r="G31" s="148"/>
      <c r="H31" s="146"/>
      <c r="I31" s="148"/>
      <c r="J31" s="146"/>
      <c r="K31" s="208">
        <f t="shared" si="1"/>
        <v>0</v>
      </c>
      <c r="L31" s="146"/>
      <c r="M31" s="148"/>
    </row>
    <row r="32" spans="1:13" ht="16.5" customHeight="1">
      <c r="A32" s="76" t="s">
        <v>37</v>
      </c>
      <c r="B32" s="1"/>
      <c r="C32" s="148"/>
      <c r="D32" s="146"/>
      <c r="E32" s="148"/>
      <c r="F32" s="146"/>
      <c r="G32" s="148"/>
      <c r="H32" s="146"/>
      <c r="I32" s="148"/>
      <c r="J32" s="146"/>
      <c r="K32" s="208">
        <f t="shared" si="1"/>
        <v>0</v>
      </c>
      <c r="L32" s="146"/>
      <c r="M32" s="148"/>
    </row>
    <row r="33" spans="1:14" ht="16.5" customHeight="1">
      <c r="A33" s="76" t="s">
        <v>38</v>
      </c>
      <c r="B33" s="1"/>
      <c r="C33" s="148"/>
      <c r="D33" s="146"/>
      <c r="E33" s="148"/>
      <c r="F33" s="146"/>
      <c r="G33" s="148"/>
      <c r="H33" s="146"/>
      <c r="I33" s="148"/>
      <c r="J33" s="146"/>
      <c r="K33" s="208">
        <f t="shared" si="1"/>
        <v>0</v>
      </c>
      <c r="L33" s="146"/>
      <c r="M33" s="148"/>
    </row>
    <row r="34" spans="1:14" ht="16.5" customHeight="1">
      <c r="A34" s="77" t="s">
        <v>39</v>
      </c>
      <c r="B34" s="1"/>
      <c r="C34" s="148"/>
      <c r="D34" s="146"/>
      <c r="E34" s="148"/>
      <c r="F34" s="146"/>
      <c r="G34" s="148"/>
      <c r="H34" s="146"/>
      <c r="I34" s="148"/>
      <c r="J34" s="146"/>
      <c r="K34" s="208">
        <f t="shared" si="1"/>
        <v>0</v>
      </c>
      <c r="L34" s="146"/>
      <c r="M34" s="148"/>
    </row>
    <row r="35" spans="1:14" ht="17.25" customHeight="1">
      <c r="A35" s="77" t="s">
        <v>40</v>
      </c>
      <c r="B35" s="1"/>
      <c r="C35" s="148"/>
      <c r="D35" s="146"/>
      <c r="E35" s="148"/>
      <c r="F35" s="146"/>
      <c r="G35" s="148"/>
      <c r="H35" s="146"/>
      <c r="I35" s="148"/>
      <c r="J35" s="146"/>
      <c r="K35" s="208">
        <f t="shared" si="1"/>
        <v>0</v>
      </c>
      <c r="L35" s="146"/>
      <c r="M35" s="148"/>
    </row>
    <row r="36" spans="1:14" ht="17.25" customHeight="1">
      <c r="A36" s="77" t="s">
        <v>41</v>
      </c>
      <c r="B36" s="1"/>
      <c r="C36" s="148"/>
      <c r="D36" s="146"/>
      <c r="E36" s="148"/>
      <c r="F36" s="146"/>
      <c r="G36" s="148"/>
      <c r="H36" s="146"/>
      <c r="I36" s="148"/>
      <c r="J36" s="146"/>
      <c r="K36" s="208">
        <f t="shared" si="1"/>
        <v>0</v>
      </c>
      <c r="L36" s="146"/>
      <c r="M36" s="148"/>
    </row>
    <row r="37" spans="1:14" ht="13.5">
      <c r="A37" s="76"/>
      <c r="B37" s="1"/>
      <c r="C37" s="148"/>
      <c r="D37" s="146"/>
      <c r="E37" s="148"/>
      <c r="F37" s="146"/>
      <c r="G37" s="148"/>
      <c r="H37" s="146"/>
      <c r="I37" s="148"/>
      <c r="J37" s="146"/>
      <c r="K37" s="208">
        <f t="shared" si="1"/>
        <v>0</v>
      </c>
      <c r="L37" s="146"/>
      <c r="M37" s="148"/>
    </row>
    <row r="38" spans="1:14" ht="14.25" thickBot="1">
      <c r="A38" s="97"/>
      <c r="B38" s="1"/>
      <c r="C38" s="148"/>
      <c r="D38" s="146"/>
      <c r="E38" s="148"/>
      <c r="F38" s="146"/>
      <c r="G38" s="148"/>
      <c r="H38" s="146"/>
      <c r="I38" s="148"/>
      <c r="J38" s="146"/>
      <c r="K38" s="208">
        <f t="shared" si="1"/>
        <v>0</v>
      </c>
      <c r="L38" s="146"/>
      <c r="M38" s="148"/>
    </row>
    <row r="39" spans="1:14" ht="16.5" customHeight="1" thickBot="1">
      <c r="A39" s="9" t="s">
        <v>131</v>
      </c>
      <c r="B39" s="1"/>
      <c r="C39" s="149">
        <f>SUM(C28:C38)</f>
        <v>227065</v>
      </c>
      <c r="D39" s="146"/>
      <c r="E39" s="145">
        <f>SUM(E28:E38)</f>
        <v>0</v>
      </c>
      <c r="F39" s="146"/>
      <c r="G39" s="145">
        <f>SUM(G28:G38)</f>
        <v>0</v>
      </c>
      <c r="H39" s="146"/>
      <c r="I39" s="145">
        <f>SUM(I28:I38)</f>
        <v>0</v>
      </c>
      <c r="J39" s="146"/>
      <c r="K39" s="145">
        <f>SUM(K28:K38)</f>
        <v>227065</v>
      </c>
      <c r="L39" s="146"/>
      <c r="M39" s="145">
        <f>SUM(M28:M38)</f>
        <v>0</v>
      </c>
    </row>
    <row r="40" spans="1:14">
      <c r="A40" s="1"/>
      <c r="B40" s="1"/>
      <c r="C40" s="26"/>
      <c r="D40" s="1"/>
      <c r="E40" s="1"/>
      <c r="F40" s="1"/>
      <c r="G40" s="1"/>
      <c r="H40" s="1"/>
      <c r="I40" s="1"/>
      <c r="J40" s="1"/>
      <c r="K40" s="204" t="str">
        <f>IF(K39='R&amp;P Accounts'!B42,0,"cross ref error")</f>
        <v>cross ref error</v>
      </c>
      <c r="L40" s="1"/>
      <c r="M40" s="1"/>
    </row>
    <row r="41" spans="1:14" ht="30" customHeight="1">
      <c r="A41" s="61" t="s">
        <v>135</v>
      </c>
      <c r="B41" s="1"/>
      <c r="C41" s="2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>
      <c r="A42" s="76" t="s">
        <v>45</v>
      </c>
      <c r="B42" s="1"/>
      <c r="C42" s="148"/>
      <c r="D42" s="146"/>
      <c r="E42" s="148"/>
      <c r="F42" s="146"/>
      <c r="G42" s="148"/>
      <c r="H42" s="146"/>
      <c r="I42" s="148"/>
      <c r="J42" s="146"/>
      <c r="K42" s="208">
        <f>SUM(C42:I42)</f>
        <v>0</v>
      </c>
      <c r="L42" s="146"/>
      <c r="M42" s="148"/>
    </row>
    <row r="43" spans="1:14" ht="16.5" customHeight="1" thickBot="1">
      <c r="A43" s="76" t="s">
        <v>46</v>
      </c>
      <c r="B43" s="1"/>
      <c r="C43" s="148"/>
      <c r="D43" s="146"/>
      <c r="E43" s="148"/>
      <c r="F43" s="146"/>
      <c r="G43" s="148"/>
      <c r="H43" s="146"/>
      <c r="I43" s="148"/>
      <c r="J43" s="146"/>
      <c r="K43" s="208">
        <f>SUM(C43:I43)</f>
        <v>0</v>
      </c>
      <c r="L43" s="146"/>
      <c r="M43" s="148"/>
    </row>
    <row r="44" spans="1:14" ht="16.5" customHeight="1" thickBot="1">
      <c r="A44" s="9" t="s">
        <v>136</v>
      </c>
      <c r="B44" s="1"/>
      <c r="C44" s="149">
        <f>C42+C43</f>
        <v>0</v>
      </c>
      <c r="D44" s="146"/>
      <c r="E44" s="145">
        <f>E42+E43</f>
        <v>0</v>
      </c>
      <c r="F44" s="146"/>
      <c r="G44" s="145">
        <f>G42+G43</f>
        <v>0</v>
      </c>
      <c r="H44" s="146"/>
      <c r="I44" s="145">
        <f>I42+I43</f>
        <v>0</v>
      </c>
      <c r="J44" s="146"/>
      <c r="K44" s="145">
        <f>K42+K43</f>
        <v>0</v>
      </c>
      <c r="L44" s="146"/>
      <c r="M44" s="145">
        <f>M42+M43</f>
        <v>0</v>
      </c>
    </row>
    <row r="45" spans="1:14" ht="17.25" customHeight="1" thickBot="1">
      <c r="A45" s="1"/>
      <c r="B45" s="1"/>
      <c r="C45" s="120"/>
      <c r="D45" s="119"/>
      <c r="E45" s="119"/>
      <c r="F45" s="119"/>
      <c r="G45" s="119"/>
      <c r="H45" s="119"/>
      <c r="I45" s="119"/>
      <c r="J45" s="119"/>
      <c r="K45" s="204">
        <f>IF(K44='R&amp;P Accounts'!B47,0,"cross ref error")</f>
        <v>0</v>
      </c>
      <c r="L45" s="119"/>
      <c r="M45" s="119"/>
    </row>
    <row r="46" spans="1:14" ht="16.5" customHeight="1" thickBot="1">
      <c r="A46" s="98" t="s">
        <v>48</v>
      </c>
      <c r="B46" s="1"/>
      <c r="C46" s="145">
        <f>+C44+C39</f>
        <v>227065</v>
      </c>
      <c r="D46" s="146"/>
      <c r="E46" s="145">
        <f>+E44+E39</f>
        <v>0</v>
      </c>
      <c r="F46" s="146"/>
      <c r="G46" s="145">
        <f>+G44+G39</f>
        <v>0</v>
      </c>
      <c r="H46" s="146"/>
      <c r="I46" s="145">
        <f>+I44+I39</f>
        <v>0</v>
      </c>
      <c r="J46" s="146"/>
      <c r="K46" s="145">
        <f>+K44+K39</f>
        <v>227065</v>
      </c>
      <c r="L46" s="146"/>
      <c r="M46" s="145">
        <f>+M44+M39</f>
        <v>0</v>
      </c>
      <c r="N46" s="147"/>
    </row>
    <row r="47" spans="1:14" ht="17.25" customHeight="1" thickBot="1">
      <c r="A47" s="1"/>
      <c r="B47" s="1"/>
      <c r="C47" s="120"/>
      <c r="D47" s="119"/>
      <c r="E47" s="119"/>
      <c r="F47" s="119"/>
      <c r="G47" s="119"/>
      <c r="H47" s="119"/>
      <c r="I47" s="119"/>
      <c r="J47" s="119"/>
      <c r="K47" s="204" t="str">
        <f>IF(K46='R&amp;P Accounts'!B49,0,"cross ref error")</f>
        <v>cross ref error</v>
      </c>
      <c r="L47" s="119"/>
      <c r="M47" s="119"/>
    </row>
    <row r="48" spans="1:14" ht="18.75" customHeight="1" thickBot="1">
      <c r="A48" s="36" t="s">
        <v>49</v>
      </c>
      <c r="B48" s="1"/>
      <c r="C48" s="143">
        <f>+C24-C46</f>
        <v>-13159</v>
      </c>
      <c r="D48" s="144"/>
      <c r="E48" s="143">
        <f>+E24-E46</f>
        <v>0</v>
      </c>
      <c r="F48" s="144"/>
      <c r="G48" s="143">
        <f>+G24-G46</f>
        <v>0</v>
      </c>
      <c r="H48" s="144"/>
      <c r="I48" s="143">
        <f>+I24-I46</f>
        <v>0</v>
      </c>
      <c r="J48" s="144"/>
      <c r="K48" s="143">
        <f>+K24-K46</f>
        <v>-13159</v>
      </c>
      <c r="L48" s="144"/>
      <c r="M48" s="143">
        <f>+M24-M46</f>
        <v>0</v>
      </c>
    </row>
    <row r="49" spans="1:13" ht="14.25" customHeight="1" thickBot="1">
      <c r="A49" s="36"/>
      <c r="B49" s="1"/>
      <c r="C49" s="206"/>
      <c r="D49" s="144"/>
      <c r="E49" s="206"/>
      <c r="F49" s="144"/>
      <c r="G49" s="206"/>
      <c r="H49" s="144"/>
      <c r="I49" s="206"/>
      <c r="J49" s="144"/>
      <c r="K49" s="206"/>
      <c r="L49" s="144"/>
      <c r="M49" s="206"/>
    </row>
    <row r="50" spans="1:13" ht="18.75" customHeight="1" thickBot="1">
      <c r="A50" s="87" t="s">
        <v>137</v>
      </c>
      <c r="B50" s="1"/>
      <c r="C50" s="143"/>
      <c r="D50" s="144"/>
      <c r="E50" s="207"/>
      <c r="F50" s="144"/>
      <c r="G50" s="207"/>
      <c r="H50" s="144"/>
      <c r="I50" s="207"/>
      <c r="J50" s="144"/>
      <c r="K50" s="207">
        <f>SUM(C50:I50)</f>
        <v>0</v>
      </c>
      <c r="L50" s="144"/>
      <c r="M50" s="207"/>
    </row>
    <row r="51" spans="1:13" ht="14.25" customHeight="1" thickBot="1">
      <c r="A51" s="87"/>
      <c r="B51" s="1"/>
      <c r="C51" s="129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1:13" ht="18.75" customHeight="1" thickBot="1">
      <c r="A52" s="9" t="s">
        <v>51</v>
      </c>
      <c r="B52" s="1"/>
      <c r="C52" s="143">
        <f>C48+C50</f>
        <v>-13159</v>
      </c>
      <c r="D52" s="144"/>
      <c r="E52" s="143">
        <f>E48+E50</f>
        <v>0</v>
      </c>
      <c r="F52" s="144"/>
      <c r="G52" s="143">
        <f>G48+G50</f>
        <v>0</v>
      </c>
      <c r="H52" s="144"/>
      <c r="I52" s="143">
        <f>I48+I50</f>
        <v>0</v>
      </c>
      <c r="J52" s="144"/>
      <c r="K52" s="143">
        <f>K48+K50</f>
        <v>-13159</v>
      </c>
      <c r="L52" s="144"/>
      <c r="M52" s="143">
        <f>M48+M50</f>
        <v>0</v>
      </c>
    </row>
    <row r="53" spans="1:13">
      <c r="A53" s="1"/>
      <c r="B53" s="1"/>
      <c r="C53" s="26"/>
      <c r="D53" s="1"/>
      <c r="E53" s="1"/>
      <c r="F53" s="1"/>
      <c r="G53" s="1"/>
      <c r="H53" s="1"/>
      <c r="I53" s="1"/>
      <c r="J53" s="1"/>
      <c r="K53" s="204" t="str">
        <f>IF(K52='R&amp;P Accounts'!B55,0,"cross ref error")</f>
        <v>cross ref error</v>
      </c>
      <c r="L53" s="1"/>
      <c r="M53" s="1"/>
    </row>
    <row r="55" spans="1:13" ht="14.25">
      <c r="A55" s="168" t="s">
        <v>138</v>
      </c>
    </row>
    <row r="56" spans="1:13">
      <c r="A56" s="341" t="s">
        <v>139</v>
      </c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4" zoomScale="80" workbookViewId="0">
      <selection activeCell="A56" sqref="A56:M64"/>
    </sheetView>
  </sheetViews>
  <sheetFormatPr defaultColWidth="9.140625" defaultRowHeight="12.75"/>
  <cols>
    <col min="1" max="1" width="49" style="1" customWidth="1"/>
    <col min="2" max="2" width="1.5703125" style="1" customWidth="1"/>
    <col min="3" max="3" width="15.42578125" style="26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>
      <c r="C1" s="286" t="str">
        <f>'R&amp;P Accounts'!B2</f>
        <v xml:space="preserve">Clyde Valley Gymnastics Club </v>
      </c>
      <c r="D1" s="286"/>
      <c r="E1" s="286"/>
      <c r="F1" s="286"/>
      <c r="G1" s="286"/>
      <c r="H1" s="286"/>
      <c r="I1" s="286"/>
      <c r="J1" s="286"/>
      <c r="K1" s="286"/>
      <c r="M1" s="293" t="str">
        <f>'R&amp;P Accounts'!L2</f>
        <v>SC049578</v>
      </c>
      <c r="N1" s="293"/>
    </row>
    <row r="2" spans="1:14" ht="10.5" customHeight="1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4" s="42" customFormat="1" ht="26.25" customHeight="1">
      <c r="A3" s="38" t="s">
        <v>140</v>
      </c>
      <c r="B3" s="38"/>
      <c r="C3" s="39"/>
      <c r="D3" s="38"/>
      <c r="E3" s="38"/>
      <c r="F3" s="38"/>
      <c r="G3" s="38"/>
      <c r="H3" s="294"/>
      <c r="I3" s="294"/>
      <c r="J3" s="294"/>
      <c r="K3" s="294"/>
      <c r="L3" s="71"/>
      <c r="M3" s="41"/>
    </row>
    <row r="4" spans="1:14" ht="1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</row>
    <row r="5" spans="1:14" ht="20.100000000000001" customHeight="1">
      <c r="A5" s="340" t="s">
        <v>141</v>
      </c>
      <c r="B5" s="340"/>
      <c r="C5" s="340"/>
      <c r="D5" s="340"/>
      <c r="E5" s="340"/>
      <c r="F5" s="34"/>
      <c r="G5" s="34"/>
      <c r="H5" s="34"/>
      <c r="I5" s="34"/>
      <c r="J5" s="218"/>
      <c r="K5" s="74"/>
      <c r="L5" s="74"/>
    </row>
    <row r="6" spans="1:14" ht="54" customHeight="1">
      <c r="A6" s="226"/>
      <c r="B6" s="226"/>
      <c r="C6" s="102" t="s">
        <v>142</v>
      </c>
      <c r="D6" s="102"/>
      <c r="E6" s="102" t="s">
        <v>143</v>
      </c>
      <c r="F6" s="103"/>
      <c r="G6" s="102" t="s">
        <v>144</v>
      </c>
      <c r="H6" s="103"/>
      <c r="I6" s="102" t="s">
        <v>145</v>
      </c>
      <c r="J6" s="93"/>
    </row>
    <row r="7" spans="1:14" ht="54" customHeight="1">
      <c r="A7" s="226"/>
      <c r="B7" s="226"/>
      <c r="C7" s="99"/>
      <c r="D7" s="99"/>
      <c r="E7" s="99"/>
      <c r="F7" s="94"/>
      <c r="G7" s="99"/>
      <c r="H7" s="94"/>
      <c r="I7" s="99"/>
      <c r="J7" s="93"/>
      <c r="K7" s="100" t="s">
        <v>146</v>
      </c>
      <c r="L7" s="74"/>
      <c r="M7" s="101" t="s">
        <v>147</v>
      </c>
    </row>
    <row r="8" spans="1:14" ht="19.5" customHeight="1">
      <c r="A8" s="95" t="s">
        <v>130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</row>
    <row r="9" spans="1:14" ht="17.25" customHeight="1">
      <c r="A9" s="75" t="s">
        <v>18</v>
      </c>
      <c r="C9" s="208"/>
      <c r="D9" s="212"/>
      <c r="E9" s="208"/>
      <c r="F9" s="110"/>
      <c r="G9" s="208"/>
      <c r="H9" s="212"/>
      <c r="I9" s="208"/>
      <c r="J9" s="110"/>
      <c r="K9" s="208">
        <f>SUM(C9:I9)</f>
        <v>0</v>
      </c>
      <c r="L9" s="161"/>
      <c r="M9" s="208"/>
    </row>
    <row r="10" spans="1:14" ht="17.25" customHeight="1">
      <c r="A10" s="75" t="s">
        <v>19</v>
      </c>
      <c r="B10" s="225"/>
      <c r="C10" s="106"/>
      <c r="D10" s="107"/>
      <c r="E10" s="106"/>
      <c r="F10" s="107"/>
      <c r="G10" s="106"/>
      <c r="H10" s="110"/>
      <c r="I10" s="106"/>
      <c r="J10" s="110"/>
      <c r="K10" s="208">
        <f t="shared" ref="K10:K16" si="0">SUM(C10:I10)</f>
        <v>0</v>
      </c>
      <c r="L10" s="107"/>
      <c r="M10" s="162"/>
    </row>
    <row r="11" spans="1:14" ht="18" customHeight="1">
      <c r="A11" s="75" t="s">
        <v>20</v>
      </c>
      <c r="B11" s="226"/>
      <c r="C11" s="106"/>
      <c r="D11" s="107"/>
      <c r="E11" s="106"/>
      <c r="F11" s="107"/>
      <c r="G11" s="106"/>
      <c r="H11" s="110"/>
      <c r="I11" s="106"/>
      <c r="J11" s="110"/>
      <c r="K11" s="208">
        <f t="shared" si="0"/>
        <v>0</v>
      </c>
      <c r="L11" s="107"/>
      <c r="M11" s="162"/>
    </row>
    <row r="12" spans="1:14" ht="16.5" customHeight="1">
      <c r="A12" s="75" t="s">
        <v>21</v>
      </c>
      <c r="B12" s="226"/>
      <c r="C12" s="106"/>
      <c r="D12" s="107"/>
      <c r="E12" s="106"/>
      <c r="F12" s="107"/>
      <c r="G12" s="106"/>
      <c r="H12" s="110"/>
      <c r="I12" s="106"/>
      <c r="J12" s="110"/>
      <c r="K12" s="208">
        <f t="shared" si="0"/>
        <v>0</v>
      </c>
      <c r="L12" s="107"/>
      <c r="M12" s="162"/>
    </row>
    <row r="13" spans="1:14" ht="18" customHeight="1">
      <c r="A13" s="75" t="s">
        <v>22</v>
      </c>
      <c r="B13" s="226"/>
      <c r="C13" s="106"/>
      <c r="D13" s="107"/>
      <c r="E13" s="106"/>
      <c r="F13" s="107"/>
      <c r="G13" s="106"/>
      <c r="H13" s="110"/>
      <c r="I13" s="106"/>
      <c r="J13" s="110"/>
      <c r="K13" s="208">
        <f t="shared" si="0"/>
        <v>0</v>
      </c>
      <c r="L13" s="107"/>
      <c r="M13" s="162"/>
    </row>
    <row r="14" spans="1:14" ht="29.25" customHeight="1">
      <c r="A14" s="75" t="s">
        <v>23</v>
      </c>
      <c r="B14" s="226"/>
      <c r="C14" s="106"/>
      <c r="D14" s="107"/>
      <c r="E14" s="106"/>
      <c r="F14" s="107"/>
      <c r="G14" s="106"/>
      <c r="H14" s="110"/>
      <c r="I14" s="106"/>
      <c r="J14" s="110"/>
      <c r="K14" s="208">
        <f t="shared" si="0"/>
        <v>0</v>
      </c>
      <c r="L14" s="107"/>
      <c r="M14" s="162"/>
    </row>
    <row r="15" spans="1:14" ht="17.25" customHeight="1">
      <c r="A15" s="75" t="s">
        <v>24</v>
      </c>
      <c r="C15" s="111"/>
      <c r="D15" s="146"/>
      <c r="E15" s="111"/>
      <c r="F15" s="146"/>
      <c r="G15" s="111"/>
      <c r="H15" s="146"/>
      <c r="I15" s="111"/>
      <c r="J15" s="146"/>
      <c r="K15" s="208">
        <f t="shared" si="0"/>
        <v>0</v>
      </c>
      <c r="L15" s="164"/>
      <c r="M15" s="163"/>
    </row>
    <row r="16" spans="1:14" ht="17.25" customHeight="1" thickBot="1">
      <c r="A16" s="75" t="s">
        <v>25</v>
      </c>
      <c r="C16" s="209"/>
      <c r="D16" s="146"/>
      <c r="E16" s="209"/>
      <c r="F16" s="146"/>
      <c r="G16" s="209"/>
      <c r="H16" s="146"/>
      <c r="I16" s="209"/>
      <c r="J16" s="146"/>
      <c r="K16" s="208">
        <f t="shared" si="0"/>
        <v>0</v>
      </c>
      <c r="L16" s="164"/>
      <c r="M16" s="165"/>
    </row>
    <row r="17" spans="1:13" ht="18" customHeight="1" thickBot="1">
      <c r="A17" s="96" t="s">
        <v>131</v>
      </c>
      <c r="B17" s="87"/>
      <c r="C17" s="210">
        <f>SUM(C9:C16)</f>
        <v>0</v>
      </c>
      <c r="D17" s="211"/>
      <c r="E17" s="210">
        <f>SUM(E9:E16)</f>
        <v>0</v>
      </c>
      <c r="F17" s="211"/>
      <c r="G17" s="210">
        <f>SUM(G9:G16)</f>
        <v>0</v>
      </c>
      <c r="H17" s="211"/>
      <c r="I17" s="210">
        <f>SUM(I9:I16)</f>
        <v>0</v>
      </c>
      <c r="J17" s="211"/>
      <c r="K17" s="210">
        <f>SUM(K9:K16)</f>
        <v>0</v>
      </c>
      <c r="L17" s="211"/>
      <c r="M17" s="210">
        <f>SUM(M9:M16)</f>
        <v>0</v>
      </c>
    </row>
    <row r="18" spans="1:13" ht="15.75" customHeight="1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205">
        <f>IF(K17='R&amp;P Accounts'!D21,0,"cross ref error")</f>
        <v>0</v>
      </c>
      <c r="L18" s="86"/>
    </row>
    <row r="19" spans="1:13" ht="29.25" customHeight="1">
      <c r="A19" s="61" t="s">
        <v>132</v>
      </c>
      <c r="C19" s="1"/>
    </row>
    <row r="20" spans="1:13" ht="16.5" customHeight="1">
      <c r="A20" s="75" t="s">
        <v>28</v>
      </c>
      <c r="C20" s="111"/>
      <c r="D20" s="146"/>
      <c r="E20" s="111"/>
      <c r="F20" s="146"/>
      <c r="G20" s="111"/>
      <c r="H20" s="146"/>
      <c r="I20" s="111"/>
      <c r="J20" s="146"/>
      <c r="K20" s="208">
        <f>SUM(C20:I20)</f>
        <v>0</v>
      </c>
      <c r="L20" s="146"/>
      <c r="M20" s="111"/>
    </row>
    <row r="21" spans="1:13" ht="17.25" customHeight="1" thickBot="1">
      <c r="A21" s="75" t="s">
        <v>29</v>
      </c>
      <c r="C21" s="150"/>
      <c r="D21" s="146"/>
      <c r="E21" s="150"/>
      <c r="F21" s="146"/>
      <c r="G21" s="150"/>
      <c r="H21" s="146"/>
      <c r="I21" s="150"/>
      <c r="J21" s="146"/>
      <c r="K21" s="208">
        <f>SUM(C21:I21)</f>
        <v>0</v>
      </c>
      <c r="L21" s="146"/>
      <c r="M21" s="150"/>
    </row>
    <row r="22" spans="1:13" ht="18" customHeight="1" thickBot="1">
      <c r="A22" s="96" t="s">
        <v>131</v>
      </c>
      <c r="C22" s="151">
        <f>SUM(C20:C21)</f>
        <v>0</v>
      </c>
      <c r="D22" s="146"/>
      <c r="E22" s="152">
        <f>SUM(E20:E21)</f>
        <v>0</v>
      </c>
      <c r="F22" s="146"/>
      <c r="G22" s="152">
        <f>SUM(G20:G21)</f>
        <v>0</v>
      </c>
      <c r="H22" s="146"/>
      <c r="I22" s="152">
        <f>SUM(I20:I21)</f>
        <v>0</v>
      </c>
      <c r="J22" s="146"/>
      <c r="K22" s="152">
        <f>SUM(K20:K21)</f>
        <v>0</v>
      </c>
      <c r="L22" s="146"/>
      <c r="M22" s="152">
        <f>SUM(M20:M21)</f>
        <v>0</v>
      </c>
    </row>
    <row r="23" spans="1:13" ht="5.25" customHeight="1" thickBot="1">
      <c r="A23" s="9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 ht="18" customHeight="1" thickBot="1">
      <c r="A24" s="96" t="s">
        <v>133</v>
      </c>
      <c r="C24" s="152">
        <f>C17+C22</f>
        <v>0</v>
      </c>
      <c r="D24" s="146"/>
      <c r="E24" s="152">
        <f>E17+E22</f>
        <v>0</v>
      </c>
      <c r="F24" s="146"/>
      <c r="G24" s="152">
        <f>G17+G22</f>
        <v>0</v>
      </c>
      <c r="H24" s="146"/>
      <c r="I24" s="152">
        <f>I17+I22</f>
        <v>0</v>
      </c>
      <c r="J24" s="146"/>
      <c r="K24" s="152">
        <f>K17+K22</f>
        <v>0</v>
      </c>
      <c r="L24" s="146"/>
      <c r="M24" s="152">
        <f>M17+M22</f>
        <v>0</v>
      </c>
    </row>
    <row r="25" spans="1:13" ht="19.5" customHeight="1">
      <c r="C25" s="1"/>
      <c r="K25" s="204">
        <f>IF(K24='R&amp;P Accounts'!D28,0,"cross ref error")</f>
        <v>0</v>
      </c>
    </row>
    <row r="26" spans="1:13" ht="19.5" customHeight="1">
      <c r="C26" s="1"/>
    </row>
    <row r="27" spans="1:13" ht="19.5" customHeight="1">
      <c r="A27" s="23" t="s">
        <v>134</v>
      </c>
      <c r="C27" s="1"/>
    </row>
    <row r="28" spans="1:13" ht="17.25" customHeight="1">
      <c r="A28" s="76" t="s">
        <v>33</v>
      </c>
      <c r="C28" s="111"/>
      <c r="D28" s="146"/>
      <c r="E28" s="111"/>
      <c r="F28" s="146"/>
      <c r="G28" s="111"/>
      <c r="H28" s="146"/>
      <c r="I28" s="111"/>
      <c r="J28" s="146"/>
      <c r="K28" s="208">
        <f t="shared" ref="K28:K38" si="1">SUM(C28:I28)</f>
        <v>0</v>
      </c>
      <c r="L28" s="146"/>
      <c r="M28" s="111"/>
    </row>
    <row r="29" spans="1:13" ht="16.5" customHeight="1">
      <c r="A29" s="76" t="s">
        <v>34</v>
      </c>
      <c r="C29" s="111"/>
      <c r="D29" s="146"/>
      <c r="E29" s="111"/>
      <c r="F29" s="146"/>
      <c r="G29" s="111"/>
      <c r="H29" s="146"/>
      <c r="I29" s="111"/>
      <c r="J29" s="146"/>
      <c r="K29" s="208">
        <f t="shared" si="1"/>
        <v>0</v>
      </c>
      <c r="L29" s="146"/>
      <c r="M29" s="111"/>
    </row>
    <row r="30" spans="1:13" ht="17.25" customHeight="1">
      <c r="A30" s="76" t="s">
        <v>35</v>
      </c>
      <c r="C30" s="148"/>
      <c r="D30" s="146"/>
      <c r="E30" s="148"/>
      <c r="F30" s="146"/>
      <c r="G30" s="148"/>
      <c r="H30" s="146"/>
      <c r="I30" s="148"/>
      <c r="J30" s="146"/>
      <c r="K30" s="208">
        <f t="shared" si="1"/>
        <v>0</v>
      </c>
      <c r="L30" s="146"/>
      <c r="M30" s="148"/>
    </row>
    <row r="31" spans="1:13" ht="17.25" customHeight="1">
      <c r="A31" s="76" t="s">
        <v>36</v>
      </c>
      <c r="C31" s="148"/>
      <c r="D31" s="146"/>
      <c r="E31" s="148"/>
      <c r="F31" s="146"/>
      <c r="G31" s="148"/>
      <c r="H31" s="146"/>
      <c r="I31" s="148"/>
      <c r="J31" s="146"/>
      <c r="K31" s="208">
        <f t="shared" si="1"/>
        <v>0</v>
      </c>
      <c r="L31" s="146"/>
      <c r="M31" s="148"/>
    </row>
    <row r="32" spans="1:13" ht="17.25" customHeight="1">
      <c r="A32" s="76" t="s">
        <v>37</v>
      </c>
      <c r="C32" s="148"/>
      <c r="D32" s="146"/>
      <c r="E32" s="148"/>
      <c r="F32" s="146"/>
      <c r="G32" s="148"/>
      <c r="H32" s="146"/>
      <c r="I32" s="148"/>
      <c r="J32" s="146"/>
      <c r="K32" s="208">
        <f t="shared" si="1"/>
        <v>0</v>
      </c>
      <c r="L32" s="146"/>
      <c r="M32" s="148"/>
    </row>
    <row r="33" spans="1:13" ht="17.25" customHeight="1">
      <c r="A33" s="76" t="s">
        <v>38</v>
      </c>
      <c r="C33" s="148"/>
      <c r="D33" s="146"/>
      <c r="E33" s="148"/>
      <c r="F33" s="146"/>
      <c r="G33" s="148"/>
      <c r="H33" s="146"/>
      <c r="I33" s="148"/>
      <c r="J33" s="146"/>
      <c r="K33" s="208">
        <f t="shared" si="1"/>
        <v>0</v>
      </c>
      <c r="L33" s="146"/>
      <c r="M33" s="148"/>
    </row>
    <row r="34" spans="1:13" ht="17.25" customHeight="1">
      <c r="A34" s="77" t="s">
        <v>39</v>
      </c>
      <c r="C34" s="148"/>
      <c r="D34" s="146"/>
      <c r="E34" s="148"/>
      <c r="F34" s="146"/>
      <c r="G34" s="148"/>
      <c r="H34" s="146"/>
      <c r="I34" s="148"/>
      <c r="J34" s="146"/>
      <c r="K34" s="208">
        <f t="shared" si="1"/>
        <v>0</v>
      </c>
      <c r="L34" s="146"/>
      <c r="M34" s="148"/>
    </row>
    <row r="35" spans="1:13" ht="17.25" customHeight="1">
      <c r="A35" s="77" t="s">
        <v>40</v>
      </c>
      <c r="C35" s="148"/>
      <c r="D35" s="146"/>
      <c r="E35" s="148"/>
      <c r="F35" s="146"/>
      <c r="G35" s="148"/>
      <c r="H35" s="146"/>
      <c r="I35" s="148"/>
      <c r="J35" s="146"/>
      <c r="K35" s="208">
        <f t="shared" si="1"/>
        <v>0</v>
      </c>
      <c r="L35" s="146"/>
      <c r="M35" s="148"/>
    </row>
    <row r="36" spans="1:13" ht="17.25" customHeight="1">
      <c r="A36" s="77" t="s">
        <v>41</v>
      </c>
      <c r="C36" s="148"/>
      <c r="D36" s="146"/>
      <c r="E36" s="148"/>
      <c r="F36" s="146"/>
      <c r="G36" s="148"/>
      <c r="H36" s="146"/>
      <c r="I36" s="148"/>
      <c r="J36" s="146"/>
      <c r="K36" s="208">
        <f t="shared" si="1"/>
        <v>0</v>
      </c>
      <c r="L36" s="146"/>
      <c r="M36" s="148"/>
    </row>
    <row r="37" spans="1:13" ht="17.25" customHeight="1">
      <c r="A37" s="76"/>
      <c r="C37" s="148"/>
      <c r="D37" s="146"/>
      <c r="E37" s="148"/>
      <c r="F37" s="146"/>
      <c r="G37" s="148"/>
      <c r="H37" s="146"/>
      <c r="I37" s="148"/>
      <c r="J37" s="146"/>
      <c r="K37" s="208">
        <f t="shared" si="1"/>
        <v>0</v>
      </c>
      <c r="L37" s="146"/>
      <c r="M37" s="148"/>
    </row>
    <row r="38" spans="1:13" ht="17.25" customHeight="1" thickBot="1">
      <c r="A38" s="97"/>
      <c r="C38" s="148"/>
      <c r="D38" s="146"/>
      <c r="E38" s="148"/>
      <c r="F38" s="146"/>
      <c r="G38" s="148"/>
      <c r="H38" s="146"/>
      <c r="I38" s="148"/>
      <c r="J38" s="146"/>
      <c r="K38" s="208">
        <f t="shared" si="1"/>
        <v>0</v>
      </c>
      <c r="L38" s="146"/>
      <c r="M38" s="148"/>
    </row>
    <row r="39" spans="1:13" ht="17.25" customHeight="1" thickBot="1">
      <c r="A39" s="9" t="s">
        <v>131</v>
      </c>
      <c r="C39" s="149">
        <f>SUM(C28:C38)</f>
        <v>0</v>
      </c>
      <c r="D39" s="146"/>
      <c r="E39" s="145">
        <f>SUM(E28:E38)</f>
        <v>0</v>
      </c>
      <c r="F39" s="146"/>
      <c r="G39" s="145">
        <f>SUM(G28:G38)</f>
        <v>0</v>
      </c>
      <c r="H39" s="146"/>
      <c r="I39" s="145">
        <f>SUM(I28:I38)</f>
        <v>0</v>
      </c>
      <c r="J39" s="146"/>
      <c r="K39" s="145">
        <f>SUM(K28:K38)</f>
        <v>0</v>
      </c>
      <c r="L39" s="146"/>
      <c r="M39" s="145">
        <f>SUM(M28:M38)</f>
        <v>0</v>
      </c>
    </row>
    <row r="40" spans="1:13">
      <c r="K40" s="204">
        <f>IF(K39='R&amp;P Accounts'!D42,0,"cross ref error")</f>
        <v>0</v>
      </c>
    </row>
    <row r="41" spans="1:13" ht="26.25">
      <c r="A41" s="61" t="s">
        <v>135</v>
      </c>
    </row>
    <row r="42" spans="1:13" ht="17.25" customHeight="1">
      <c r="A42" s="76" t="s">
        <v>45</v>
      </c>
      <c r="C42" s="148"/>
      <c r="D42" s="146"/>
      <c r="E42" s="148"/>
      <c r="F42" s="146"/>
      <c r="G42" s="148"/>
      <c r="H42" s="146"/>
      <c r="I42" s="148"/>
      <c r="J42" s="146"/>
      <c r="K42" s="208">
        <f>SUM(C42:I42)</f>
        <v>0</v>
      </c>
      <c r="L42" s="146"/>
      <c r="M42" s="148"/>
    </row>
    <row r="43" spans="1:13" ht="17.25" customHeight="1" thickBot="1">
      <c r="A43" s="76" t="s">
        <v>46</v>
      </c>
      <c r="C43" s="148"/>
      <c r="D43" s="146"/>
      <c r="E43" s="148"/>
      <c r="F43" s="146"/>
      <c r="G43" s="148"/>
      <c r="H43" s="146"/>
      <c r="I43" s="148"/>
      <c r="J43" s="146"/>
      <c r="K43" s="208">
        <f>SUM(C43:I43)</f>
        <v>0</v>
      </c>
      <c r="L43" s="146"/>
      <c r="M43" s="148"/>
    </row>
    <row r="44" spans="1:13" ht="17.25" customHeight="1" thickBot="1">
      <c r="A44" s="9" t="s">
        <v>136</v>
      </c>
      <c r="C44" s="149">
        <f>C42+C43</f>
        <v>0</v>
      </c>
      <c r="D44" s="146"/>
      <c r="E44" s="145">
        <f>E42+E43</f>
        <v>0</v>
      </c>
      <c r="F44" s="146"/>
      <c r="G44" s="145">
        <f>G42+G43</f>
        <v>0</v>
      </c>
      <c r="H44" s="146"/>
      <c r="I44" s="145">
        <f>I42+I43</f>
        <v>0</v>
      </c>
      <c r="J44" s="146"/>
      <c r="K44" s="145">
        <f>K42+K43</f>
        <v>0</v>
      </c>
      <c r="L44" s="146"/>
      <c r="M44" s="145">
        <f>M42+M43</f>
        <v>0</v>
      </c>
    </row>
    <row r="45" spans="1:13" ht="13.5" thickBot="1">
      <c r="K45" s="204">
        <f>IF(K44='R&amp;P Accounts'!D47,0,"cross ref error")</f>
        <v>0</v>
      </c>
    </row>
    <row r="46" spans="1:13" ht="17.25" customHeight="1" thickBot="1">
      <c r="A46" s="98" t="s">
        <v>48</v>
      </c>
      <c r="C46" s="145">
        <f>+C44+C39</f>
        <v>0</v>
      </c>
      <c r="D46" s="146"/>
      <c r="E46" s="145">
        <f>+E44+E39</f>
        <v>0</v>
      </c>
      <c r="F46" s="146"/>
      <c r="G46" s="145">
        <f>+G44+G39</f>
        <v>0</v>
      </c>
      <c r="H46" s="146"/>
      <c r="I46" s="145">
        <f>+I44+I39</f>
        <v>0</v>
      </c>
      <c r="J46" s="146"/>
      <c r="K46" s="145">
        <f>+K44+K39</f>
        <v>0</v>
      </c>
      <c r="L46" s="146"/>
      <c r="M46" s="145">
        <f>+M44+M39</f>
        <v>0</v>
      </c>
    </row>
    <row r="47" spans="1:13" ht="13.5" thickBot="1">
      <c r="K47" s="204">
        <f>IF(K46='R&amp;P Accounts'!D49,0,"cross ref error")</f>
        <v>0</v>
      </c>
    </row>
    <row r="48" spans="1:13" ht="17.25" customHeight="1" thickBot="1">
      <c r="A48" s="36" t="s">
        <v>49</v>
      </c>
      <c r="C48" s="143">
        <f>+C24-C46</f>
        <v>0</v>
      </c>
      <c r="D48" s="144"/>
      <c r="E48" s="143">
        <f>+E24-E46</f>
        <v>0</v>
      </c>
      <c r="F48" s="144"/>
      <c r="G48" s="143">
        <f>+G24-G46</f>
        <v>0</v>
      </c>
      <c r="H48" s="144"/>
      <c r="I48" s="143">
        <f>+I24-I46</f>
        <v>0</v>
      </c>
      <c r="J48" s="144"/>
      <c r="K48" s="143">
        <f>+K24-K46</f>
        <v>0</v>
      </c>
      <c r="L48" s="144"/>
      <c r="M48" s="143">
        <f>+M24-M46</f>
        <v>0</v>
      </c>
    </row>
    <row r="49" spans="1:13" ht="14.25" customHeight="1" thickBot="1">
      <c r="A49" s="36"/>
      <c r="C49" s="206"/>
      <c r="D49" s="144"/>
      <c r="E49" s="206"/>
      <c r="F49" s="144"/>
      <c r="G49" s="206"/>
      <c r="H49" s="144"/>
      <c r="I49" s="206"/>
      <c r="J49" s="144"/>
      <c r="K49" s="206"/>
      <c r="L49" s="144"/>
      <c r="M49" s="206"/>
    </row>
    <row r="50" spans="1:13" s="119" customFormat="1" ht="17.25" customHeight="1" thickBot="1">
      <c r="A50" s="87" t="s">
        <v>137</v>
      </c>
      <c r="C50" s="143"/>
      <c r="D50" s="144"/>
      <c r="E50" s="207"/>
      <c r="F50" s="144"/>
      <c r="G50" s="207"/>
      <c r="H50" s="144"/>
      <c r="I50" s="207"/>
      <c r="J50" s="144"/>
      <c r="K50" s="207">
        <f>SUM(C50:I50)</f>
        <v>0</v>
      </c>
      <c r="L50" s="144"/>
      <c r="M50" s="207"/>
    </row>
    <row r="51" spans="1:13" ht="14.25" customHeight="1" thickBot="1">
      <c r="A51" s="8"/>
      <c r="C51" s="166"/>
      <c r="D51" s="167"/>
      <c r="E51" s="167"/>
      <c r="F51" s="167"/>
      <c r="G51" s="167"/>
      <c r="H51" s="167"/>
      <c r="I51" s="167"/>
      <c r="J51" s="167"/>
      <c r="K51" s="167"/>
      <c r="L51" s="167"/>
      <c r="M51" s="167"/>
    </row>
    <row r="52" spans="1:13" ht="17.25" customHeight="1" thickBot="1">
      <c r="A52" s="9" t="s">
        <v>51</v>
      </c>
      <c r="C52" s="143">
        <f>C48+C50</f>
        <v>0</v>
      </c>
      <c r="D52" s="144"/>
      <c r="E52" s="143">
        <f>E48+E50</f>
        <v>0</v>
      </c>
      <c r="F52" s="144"/>
      <c r="G52" s="143">
        <f>G48+G50</f>
        <v>0</v>
      </c>
      <c r="H52" s="144"/>
      <c r="I52" s="143">
        <f>I48+I50</f>
        <v>0</v>
      </c>
      <c r="J52" s="144"/>
      <c r="K52" s="143">
        <f>K48+K50</f>
        <v>0</v>
      </c>
      <c r="L52" s="144"/>
      <c r="M52" s="143">
        <f>M48+M50</f>
        <v>0</v>
      </c>
    </row>
    <row r="53" spans="1:13">
      <c r="K53" s="204">
        <f>IF(K52='R&amp;P Accounts'!D55,0,"cross ref error")</f>
        <v>0</v>
      </c>
    </row>
    <row r="55" spans="1:13" ht="14.25">
      <c r="A55" s="168" t="s">
        <v>138</v>
      </c>
    </row>
    <row r="56" spans="1:13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F72F5AAF-336B-477C-9B0A-A70D48029C7A}"/>
</file>

<file path=customXml/itemProps2.xml><?xml version="1.0" encoding="utf-8"?>
<ds:datastoreItem xmlns:ds="http://schemas.openxmlformats.org/officeDocument/2006/customXml" ds:itemID="{DA805D72-543E-4B89-9025-1E3DC07B2472}"/>
</file>

<file path=customXml/itemProps3.xml><?xml version="1.0" encoding="utf-8"?>
<ds:datastoreItem xmlns:ds="http://schemas.openxmlformats.org/officeDocument/2006/customXml" ds:itemID="{492135C7-2B57-4A0F-B27D-92BBBBA1C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cp:keywords/>
  <dc:description/>
  <cp:lastModifiedBy/>
  <cp:revision/>
  <dcterms:created xsi:type="dcterms:W3CDTF">2007-04-10T16:51:52Z</dcterms:created>
  <dcterms:modified xsi:type="dcterms:W3CDTF">2026-03-24T17:09:53Z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  <property fmtid="{D5CDD505-2E9C-101B-9397-08002B2CF9AE}" pid="26" name="MediaServiceImageTags">
    <vt:lpwstr/>
  </property>
</Properties>
</file>