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/>
  <mc:AlternateContent xmlns:mc="http://schemas.openxmlformats.org/markup-compatibility/2006">
    <mc:Choice Requires="x15">
      <x15ac:absPath xmlns:x15ac="http://schemas.microsoft.com/office/spreadsheetml/2010/11/ac" url="E:\Halls Management Accounts\OSCR\OSCR Accounts 2026\"/>
    </mc:Choice>
  </mc:AlternateContent>
  <xr:revisionPtr revIDLastSave="0" documentId="13_ncr:1_{A7823296-F4B4-4F01-A4A9-B52E0D5B0CF0}" xr6:coauthVersionLast="47" xr6:coauthVersionMax="47" xr10:uidLastSave="{00000000-0000-0000-0000-000000000000}"/>
  <bookViews>
    <workbookView xWindow="-108" yWindow="-108" windowWidth="23256" windowHeight="12576" tabRatio="840" firstSheet="1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M46" i="6" s="1"/>
  <c r="I17" i="6"/>
  <c r="I22" i="6"/>
  <c r="I44" i="6"/>
  <c r="I39" i="6"/>
  <c r="G17" i="6"/>
  <c r="G22" i="6"/>
  <c r="G44" i="6"/>
  <c r="G39" i="6"/>
  <c r="G46" i="6" s="1"/>
  <c r="E17" i="6"/>
  <c r="E22" i="6"/>
  <c r="E44" i="6"/>
  <c r="E39" i="6"/>
  <c r="C17" i="6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3" i="2"/>
  <c r="N8" i="3"/>
  <c r="N6" i="3"/>
  <c r="N5" i="3"/>
  <c r="K1" i="4"/>
  <c r="B1" i="4"/>
  <c r="B1" i="3"/>
  <c r="N1" i="3"/>
  <c r="P9" i="3"/>
  <c r="C24" i="6" l="1"/>
  <c r="G24" i="6"/>
  <c r="I24" i="6"/>
  <c r="M24" i="6"/>
  <c r="E46" i="7"/>
  <c r="E24" i="7"/>
  <c r="G46" i="7"/>
  <c r="I24" i="7"/>
  <c r="H49" i="2"/>
  <c r="C46" i="7"/>
  <c r="M46" i="7"/>
  <c r="F49" i="2"/>
  <c r="E24" i="6"/>
  <c r="K17" i="7"/>
  <c r="K18" i="7" s="1"/>
  <c r="F28" i="2"/>
  <c r="B49" i="2"/>
  <c r="J47" i="2"/>
  <c r="J48" i="2" s="1"/>
  <c r="K17" i="6"/>
  <c r="K18" i="6" s="1"/>
  <c r="C24" i="7"/>
  <c r="G24" i="7"/>
  <c r="M24" i="7"/>
  <c r="D28" i="2"/>
  <c r="N9" i="3"/>
  <c r="J26" i="2"/>
  <c r="G48" i="6"/>
  <c r="G52" i="6" s="1"/>
  <c r="I46" i="7"/>
  <c r="I48" i="7" s="1"/>
  <c r="I52" i="7" s="1"/>
  <c r="L28" i="2"/>
  <c r="L51" i="2" s="1"/>
  <c r="L55" i="2" s="1"/>
  <c r="P10" i="3" s="1"/>
  <c r="K14" i="5"/>
  <c r="K44" i="7"/>
  <c r="K39" i="7"/>
  <c r="K40" i="7" s="1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3" i="2" s="1"/>
  <c r="K25" i="5"/>
  <c r="K27" i="5" s="1"/>
  <c r="E46" i="6"/>
  <c r="E48" i="6" s="1"/>
  <c r="E52" i="6" s="1"/>
  <c r="K44" i="6"/>
  <c r="K46" i="6" s="1"/>
  <c r="K47" i="6" s="1"/>
  <c r="B28" i="2"/>
  <c r="K45" i="6"/>
  <c r="F51" i="2"/>
  <c r="F55" i="2" s="1"/>
  <c r="J10" i="3" s="1"/>
  <c r="K45" i="7"/>
  <c r="K16" i="5"/>
  <c r="C48" i="6"/>
  <c r="C52" i="6" s="1"/>
  <c r="M48" i="6"/>
  <c r="M52" i="6" s="1"/>
  <c r="E48" i="7"/>
  <c r="E52" i="7" s="1"/>
  <c r="G48" i="7"/>
  <c r="G52" i="7" s="1"/>
  <c r="H51" i="2"/>
  <c r="H55" i="2" s="1"/>
  <c r="L10" i="3" s="1"/>
  <c r="K24" i="7"/>
  <c r="J27" i="2"/>
  <c r="B51" i="2" l="1"/>
  <c r="K46" i="7"/>
  <c r="C48" i="7"/>
  <c r="C52" i="7" s="1"/>
  <c r="K47" i="7"/>
  <c r="M48" i="7"/>
  <c r="M52" i="7" s="1"/>
  <c r="K24" i="6"/>
  <c r="J49" i="2"/>
  <c r="J50" i="2" s="1"/>
  <c r="D51" i="2"/>
  <c r="D55" i="2" s="1"/>
  <c r="H10" i="3" s="1"/>
  <c r="J28" i="2"/>
  <c r="J29" i="2" s="1"/>
  <c r="K48" i="6"/>
  <c r="K52" i="6" s="1"/>
  <c r="K25" i="6"/>
  <c r="K25" i="7"/>
  <c r="K48" i="7"/>
  <c r="K52" i="7" s="1"/>
  <c r="B55" i="2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<sst xmlns="http://schemas.openxmlformats.org/spreadsheetml/2006/main" count="294" uniqueCount="150">
  <si>
    <t xml:space="preserve">Enter charity name below </t>
  </si>
  <si>
    <t xml:space="preserve">Enter SC No. below   </t>
  </si>
  <si>
    <t>Cochrane Castle Halls Management Association</t>
  </si>
  <si>
    <t>SC040310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</si>
  <si>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</si>
  <si>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</si>
  <si>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</si>
  <si>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</si>
  <si>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</si>
  <si>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</si>
  <si>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</si>
  <si>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</si>
  <si>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</si>
  <si>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</si>
  <si>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</si>
  <si>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</si>
  <si>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</si>
  <si>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</si>
  <si>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</si>
  <si>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</si>
  <si>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</si>
  <si>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</si>
  <si>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</si>
  <si>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</si>
  <si>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</si>
  <si>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</si>
  <si>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</si>
  <si>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</si>
  <si>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</si>
  <si>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</si>
  <si>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</si>
  <si>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</si>
  <si>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</si>
  <si>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</si>
  <si>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</si>
  <si>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</si>
  <si>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</si>
  <si>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</si>
  <si>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</si>
  <si>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</si>
  <si>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</si>
  <si>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</si>
  <si>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</si>
  <si>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insurance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</si>
  <si>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</si>
  <si>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</si>
  <si>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</si>
  <si>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</si>
  <si>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</si>
  <si>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</si>
  <si>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</si>
  <si>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</si>
  <si>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</si>
  <si>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</si>
  <si>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</si>
  <si>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</si>
  <si>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</si>
  <si>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</si>
  <si>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</si>
  <si>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</si>
  <si>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</si>
  <si>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</si>
  <si>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</si>
  <si>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</si>
  <si>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</si>
  <si>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</si>
  <si>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</si>
  <si>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</si>
  <si>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</si>
  <si>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</si>
  <si>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</si>
  <si>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</si>
  <si>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</si>
  <si>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</si>
  <si>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</si>
  <si>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</si>
  <si>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</si>
  <si>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</si>
  <si>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</si>
  <si>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</si>
  <si>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</si>
  <si>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</si>
  <si>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</si>
  <si>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</si>
  <si>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</si>
  <si>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Robert Speirs</t>
  </si>
  <si>
    <t>Allyson Loughlin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</si>
  <si>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</si>
  <si>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</si>
  <si>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</si>
  <si>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</si>
  <si>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</si>
  <si>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</si>
  <si>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</si>
  <si>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</si>
  <si>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</si>
  <si>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</si>
  <si>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</si>
  <si>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</si>
  <si>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</si>
  <si>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</si>
  <si>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</si>
  <si>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</si>
  <si>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</si>
  <si>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</si>
  <si>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</si>
  <si>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</si>
  <si>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</si>
  <si>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</si>
  <si>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</si>
  <si>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</si>
  <si>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</si>
  <si>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>T&amp;RA Grant</t>
  </si>
  <si>
    <t xml:space="preserve">3  Gross receipts from other charitable activities </t>
  </si>
  <si>
    <t xml:space="preserve">4  Payments relating directly to charitable activities </t>
  </si>
  <si>
    <t>Provisions for social events</t>
  </si>
  <si>
    <t>Outings</t>
  </si>
  <si>
    <t>Parking</t>
  </si>
  <si>
    <t>Stationary</t>
  </si>
  <si>
    <t>Fuel</t>
  </si>
  <si>
    <t>Ground Maintenance</t>
  </si>
  <si>
    <t>Repairs</t>
  </si>
  <si>
    <t>Cleaning material</t>
  </si>
  <si>
    <t>Misc</t>
  </si>
  <si>
    <t>cc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</si>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</sst>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4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4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1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right" vertical="top" wrapText="1"/>
      <protection locked="0"/>
    </xf>
    <xf numFmtId="164" fontId="20" fillId="0" borderId="0" xfId="1" applyNumberFormat="1" applyFont="1" applyFill="1" applyAlignment="1" applyProtection="1">
      <alignment horizontal="left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19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164" fontId="12" fillId="0" borderId="0" xfId="1" applyNumberFormat="1" applyFont="1" applyAlignment="1" applyProtection="1">
      <protection locked="0"/>
    </xf>
    <xf numFmtId="164" fontId="12" fillId="0" borderId="0" xfId="1" applyNumberFormat="1" applyFont="1" applyBorder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04		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56" zoomScale="75" zoomScaleNormal="85" zoomScaleSheetLayoutView="80" workbookViewId="0">
      <selection activeCell="S14" sqref="S14"/>
    </sheetView>
  </sheetViews>
  <sheetFormatPr defaultColWidth="9.140625" defaultRowHeight="13.15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>
      <c r="A1" s="275"/>
      <c r="B1" s="279" t="s">
        <v>0</v>
      </c>
      <c r="C1" s="279"/>
      <c r="D1" s="279"/>
      <c r="E1" s="279"/>
      <c r="F1" s="279"/>
      <c r="G1" s="279"/>
      <c r="H1" s="279"/>
      <c r="I1" s="279"/>
      <c r="J1" s="279"/>
      <c r="L1" s="186" t="s">
        <v>1</v>
      </c>
      <c r="M1" s="185"/>
    </row>
    <row r="2" spans="1:13" ht="30.75" customHeight="1">
      <c r="A2" s="275"/>
      <c r="B2" s="280" t="s">
        <v>2</v>
      </c>
      <c r="C2" s="280"/>
      <c r="D2" s="280"/>
      <c r="E2" s="280"/>
      <c r="F2" s="280"/>
      <c r="G2" s="280"/>
      <c r="H2" s="280"/>
      <c r="I2" s="280"/>
      <c r="J2" s="280"/>
      <c r="L2" s="187" t="s">
        <v>3</v>
      </c>
      <c r="M2" s="69"/>
    </row>
    <row r="3" spans="1:13" ht="24" customHeight="1">
      <c r="A3" s="275"/>
      <c r="B3" s="276" t="s">
        <v>4</v>
      </c>
      <c r="C3" s="277"/>
      <c r="D3" s="277"/>
      <c r="E3" s="277"/>
      <c r="F3" s="277"/>
      <c r="G3" s="277"/>
      <c r="H3" s="277"/>
      <c r="I3" s="277"/>
      <c r="J3" s="278"/>
      <c r="L3" s="184"/>
    </row>
    <row r="4" spans="1:13" ht="14.25" customHeight="1">
      <c r="A4" s="275"/>
      <c r="B4" s="281" t="s">
        <v>5</v>
      </c>
      <c r="C4" s="283"/>
      <c r="D4" s="284" t="s">
        <v>6</v>
      </c>
      <c r="E4" s="285"/>
      <c r="F4" s="286"/>
      <c r="G4" s="287" t="s">
        <v>7</v>
      </c>
      <c r="H4" s="284" t="s">
        <v>8</v>
      </c>
      <c r="I4" s="285"/>
      <c r="J4" s="286"/>
      <c r="L4" s="184"/>
    </row>
    <row r="5" spans="1:13" ht="16.5" customHeight="1">
      <c r="A5" s="275"/>
      <c r="B5" s="281"/>
      <c r="C5" s="283"/>
      <c r="D5" s="290"/>
      <c r="E5" s="290"/>
      <c r="F5" s="290"/>
      <c r="G5" s="287"/>
      <c r="H5" s="291"/>
      <c r="I5" s="291"/>
      <c r="J5" s="291"/>
      <c r="L5" s="184"/>
    </row>
    <row r="6" spans="1:13" ht="21" customHeight="1">
      <c r="A6" s="275"/>
      <c r="B6" s="282"/>
      <c r="C6" s="283"/>
      <c r="D6" s="288"/>
      <c r="E6" s="288"/>
      <c r="F6" s="288"/>
      <c r="G6" s="287"/>
      <c r="H6" s="289"/>
      <c r="I6" s="289"/>
      <c r="J6" s="289"/>
      <c r="L6" s="184"/>
    </row>
    <row r="8" spans="1:13" ht="21">
      <c r="A8" s="47" t="s">
        <v>9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5">
      <c r="A9" s="48"/>
      <c r="B9" s="31" t="s">
        <v>10</v>
      </c>
      <c r="C9" s="2"/>
      <c r="D9" s="2" t="s">
        <v>11</v>
      </c>
      <c r="E9" s="2"/>
      <c r="F9" s="2" t="s">
        <v>12</v>
      </c>
      <c r="G9" s="2"/>
      <c r="H9" s="2" t="s">
        <v>13</v>
      </c>
      <c r="I9" s="2"/>
      <c r="J9" s="2" t="s">
        <v>14</v>
      </c>
      <c r="K9" s="3"/>
      <c r="L9" s="2" t="s">
        <v>15</v>
      </c>
    </row>
    <row r="10" spans="1:13" ht="24" customHeight="1">
      <c r="A10" s="4"/>
      <c r="B10" s="32" t="s">
        <v>16</v>
      </c>
      <c r="C10" s="6"/>
      <c r="D10" s="32" t="s">
        <v>16</v>
      </c>
      <c r="E10" s="32"/>
      <c r="F10" s="32" t="s">
        <v>16</v>
      </c>
      <c r="G10" s="32"/>
      <c r="H10" s="32" t="s">
        <v>16</v>
      </c>
      <c r="I10" s="32"/>
      <c r="J10" s="32" t="s">
        <v>16</v>
      </c>
      <c r="K10" s="32"/>
      <c r="L10" s="32" t="s">
        <v>16</v>
      </c>
    </row>
    <row r="11" spans="1:13" ht="20.100000000000001" customHeight="1">
      <c r="A11" s="26" t="s">
        <v>17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>
      <c r="A12" s="85" t="s">
        <v>18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00000000000001" customHeight="1">
      <c r="A13" s="85" t="s">
        <v>19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>
      <c r="A14" s="85" t="s">
        <v>20</v>
      </c>
      <c r="B14" s="193">
        <v>136</v>
      </c>
      <c r="C14" s="194"/>
      <c r="D14" s="193"/>
      <c r="E14" s="194"/>
      <c r="F14" s="193"/>
      <c r="G14" s="194"/>
      <c r="H14" s="193"/>
      <c r="I14" s="194"/>
      <c r="J14" s="195">
        <f t="shared" si="0"/>
        <v>136</v>
      </c>
      <c r="K14" s="196"/>
      <c r="L14" s="193"/>
    </row>
    <row r="15" spans="1:13" ht="20.100000000000001" customHeight="1">
      <c r="A15" s="85" t="s">
        <v>21</v>
      </c>
      <c r="B15" s="193">
        <v>7322</v>
      </c>
      <c r="C15" s="194"/>
      <c r="D15" s="193"/>
      <c r="E15" s="194"/>
      <c r="F15" s="193"/>
      <c r="G15" s="194"/>
      <c r="H15" s="193"/>
      <c r="I15" s="194"/>
      <c r="J15" s="195">
        <v>7322</v>
      </c>
      <c r="K15" s="196"/>
      <c r="L15" s="193">
        <v>7392</v>
      </c>
    </row>
    <row r="16" spans="1:13" ht="20.100000000000001" customHeight="1">
      <c r="A16" s="85" t="s">
        <v>22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7.6">
      <c r="A17" s="85" t="s">
        <v>23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00000000000001" customHeight="1">
      <c r="A18" s="85" t="s">
        <v>24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7.6">
      <c r="A19" s="85" t="s">
        <v>25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>
      <c r="A21" s="9" t="s">
        <v>26</v>
      </c>
      <c r="B21" s="197">
        <f>SUM(B12:B20)</f>
        <v>7458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7458</v>
      </c>
      <c r="K21" s="196"/>
      <c r="L21" s="197">
        <v>7392</v>
      </c>
    </row>
    <row r="22" spans="1:12" ht="16.5" customHeight="1" thickTop="1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6">
      <c r="A23" s="67" t="s">
        <v>27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>
      <c r="A24" s="85" t="s">
        <v>28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>
      <c r="A25" s="85" t="s">
        <v>29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>
      <c r="A26" s="9" t="s">
        <v>30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>
      <c r="A28" s="9" t="s">
        <v>31</v>
      </c>
      <c r="B28" s="204">
        <f>B26+B21</f>
        <v>7458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7458</v>
      </c>
      <c r="K28" s="196"/>
      <c r="L28" s="204">
        <f>L26+L21</f>
        <v>7392</v>
      </c>
    </row>
    <row r="29" spans="1:12" ht="16.5" customHeight="1" thickTop="1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>
      <c r="A30" s="27" t="s">
        <v>32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>
      <c r="A31" s="86" t="s">
        <v>33</v>
      </c>
      <c r="B31" s="193">
        <v>3590.47</v>
      </c>
      <c r="C31" s="201"/>
      <c r="D31" s="193"/>
      <c r="E31" s="194"/>
      <c r="F31" s="193"/>
      <c r="G31" s="194"/>
      <c r="H31" s="193"/>
      <c r="I31" s="194"/>
      <c r="J31" s="195">
        <f>H31+D31+B31+F31</f>
        <v>3590.47</v>
      </c>
      <c r="K31" s="178"/>
      <c r="L31" s="193">
        <v>2846</v>
      </c>
    </row>
    <row r="32" spans="1:12" ht="20.100000000000001" customHeight="1">
      <c r="A32" s="86" t="s">
        <v>34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>
      <c r="A33" s="86" t="s">
        <v>35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7.6">
      <c r="A34" s="86" t="s">
        <v>36</v>
      </c>
      <c r="B34" s="193">
        <v>3202</v>
      </c>
      <c r="C34" s="201"/>
      <c r="D34" s="193"/>
      <c r="E34" s="194"/>
      <c r="F34" s="193"/>
      <c r="G34" s="194"/>
      <c r="H34" s="193"/>
      <c r="I34" s="194"/>
      <c r="J34" s="195">
        <f t="shared" si="1"/>
        <v>3202</v>
      </c>
      <c r="K34" s="178"/>
      <c r="L34" s="193">
        <v>3119</v>
      </c>
    </row>
    <row r="35" spans="1:12" ht="20.100000000000001" customHeight="1">
      <c r="A35" s="86" t="s">
        <v>37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>
      <c r="A36" s="86" t="s">
        <v>38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>
      <c r="A37" s="87" t="s">
        <v>39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>
      <c r="A38" s="87" t="s">
        <v>40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>
      <c r="A39" s="87" t="s">
        <v>41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>
      <c r="A40" s="87" t="s">
        <v>42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>
      <c r="A41" s="87" t="s">
        <v>43</v>
      </c>
      <c r="B41" s="208">
        <v>351</v>
      </c>
      <c r="C41" s="201"/>
      <c r="D41" s="208"/>
      <c r="E41" s="194"/>
      <c r="F41" s="208"/>
      <c r="G41" s="194"/>
      <c r="H41" s="208"/>
      <c r="I41" s="194"/>
      <c r="J41" s="195">
        <f t="shared" si="1"/>
        <v>351</v>
      </c>
      <c r="K41" s="178"/>
      <c r="L41" s="208">
        <v>308</v>
      </c>
    </row>
    <row r="42" spans="1:12" ht="20.100000000000001" customHeight="1" thickTop="1" thickBot="1">
      <c r="A42" s="13" t="s">
        <v>44</v>
      </c>
      <c r="B42" s="197">
        <f>SUM(B31:B41)</f>
        <v>7143.4699999999993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7143.4699999999993</v>
      </c>
      <c r="K42" s="178"/>
      <c r="L42" s="197">
        <f>SUM(L31:L41)</f>
        <v>6273</v>
      </c>
    </row>
    <row r="43" spans="1:12" s="14" customFormat="1" ht="17.25" customHeight="1" thickTop="1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6">
      <c r="A44" s="67" t="s">
        <v>45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>
      <c r="A45" s="86" t="s">
        <v>46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>
      <c r="A46" s="86" t="s">
        <v>47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>
      <c r="A47" s="13" t="s">
        <v>48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>
      <c r="A49" s="39" t="s">
        <v>49</v>
      </c>
      <c r="B49" s="210">
        <f>+B47+B42</f>
        <v>7143.4699999999993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7143.4699999999993</v>
      </c>
      <c r="K49" s="196"/>
      <c r="L49" s="210">
        <f>+L47+L42</f>
        <v>6273</v>
      </c>
    </row>
    <row r="50" spans="1:13" ht="14.45" thickTop="1" thickBot="1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>
      <c r="A51" s="40" t="s">
        <v>50</v>
      </c>
      <c r="B51" s="145">
        <f>+B28-B49</f>
        <v>314.53000000000065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314.53000000000065</v>
      </c>
      <c r="K51" s="135"/>
      <c r="L51" s="145">
        <f>+L28-L49</f>
        <v>1119</v>
      </c>
      <c r="M51" s="89"/>
    </row>
    <row r="52" spans="1:13" ht="14.25" customHeight="1" thickBot="1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>
      <c r="A53" s="97" t="s">
        <v>51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>
      <c r="A55" s="13" t="s">
        <v>52</v>
      </c>
      <c r="B55" s="142">
        <f>+B51+B53</f>
        <v>314.53000000000065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314.53000000000065</v>
      </c>
      <c r="K55" s="135"/>
      <c r="L55" s="142">
        <f>+L51+L53</f>
        <v>1119</v>
      </c>
    </row>
    <row r="56" spans="1:13" ht="13.9" thickTop="1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="75" zoomScaleNormal="75" zoomScaleSheetLayoutView="80" workbookViewId="0">
      <pane ySplit="2" topLeftCell="A41" activePane="bottomLeft" state="frozen"/>
      <selection pane="bottomLeft" activeCell="S54" sqref="S54"/>
      <selection activeCell="D45" sqref="D45"/>
    </sheetView>
  </sheetViews>
  <sheetFormatPr defaultColWidth="9.140625" defaultRowHeight="13.15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>
      <c r="B1" s="231" t="str">
        <f>'R&amp;P Accounts'!B2</f>
        <v>Cochrane Castle Halls Management Association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N1" s="232" t="str">
        <f>'R&amp;P Accounts'!L2</f>
        <v>SC040310</v>
      </c>
      <c r="O1" s="232"/>
      <c r="P1" s="232"/>
    </row>
    <row r="2" spans="1:16" s="46" customFormat="1" ht="26.25" customHeight="1">
      <c r="A2" s="80" t="s">
        <v>53</v>
      </c>
      <c r="B2" s="43"/>
      <c r="C2" s="42"/>
      <c r="D2" s="42"/>
      <c r="E2" s="42"/>
      <c r="F2" s="256"/>
      <c r="G2" s="256"/>
      <c r="H2" s="256"/>
      <c r="I2" s="44"/>
      <c r="J2" s="44"/>
      <c r="K2" s="44"/>
      <c r="L2" s="45"/>
      <c r="M2" s="44"/>
      <c r="N2" s="45"/>
      <c r="O2" s="44"/>
      <c r="P2" s="45"/>
    </row>
    <row r="3" spans="1:16" ht="40.5" customHeight="1">
      <c r="A3" s="50" t="s">
        <v>54</v>
      </c>
      <c r="B3" s="235" t="s">
        <v>55</v>
      </c>
      <c r="C3" s="235"/>
      <c r="D3" s="235"/>
      <c r="E3" s="18"/>
      <c r="F3" s="72" t="s">
        <v>56</v>
      </c>
      <c r="G3" s="15"/>
      <c r="H3" s="72" t="s">
        <v>57</v>
      </c>
      <c r="I3" s="82"/>
      <c r="J3" s="72" t="s">
        <v>12</v>
      </c>
      <c r="K3" s="82"/>
      <c r="L3" s="72" t="s">
        <v>58</v>
      </c>
      <c r="M3" s="82"/>
      <c r="N3" s="72" t="s">
        <v>59</v>
      </c>
      <c r="O3" s="82"/>
      <c r="P3" s="72" t="s">
        <v>60</v>
      </c>
    </row>
    <row r="4" spans="1:16">
      <c r="B4" s="236"/>
      <c r="C4" s="236"/>
      <c r="D4" s="236"/>
      <c r="E4" s="68"/>
      <c r="F4" s="17" t="s">
        <v>16</v>
      </c>
      <c r="H4" s="17" t="s">
        <v>16</v>
      </c>
      <c r="I4" s="12"/>
      <c r="J4" s="17" t="s">
        <v>16</v>
      </c>
      <c r="K4" s="12"/>
      <c r="L4" s="17" t="s">
        <v>16</v>
      </c>
      <c r="M4" s="12"/>
      <c r="N4" s="17" t="s">
        <v>16</v>
      </c>
      <c r="O4" s="12"/>
      <c r="P4" s="17" t="s">
        <v>16</v>
      </c>
    </row>
    <row r="5" spans="1:16" ht="30" customHeight="1">
      <c r="A5" s="252" t="s">
        <v>61</v>
      </c>
      <c r="B5" s="237" t="s">
        <v>62</v>
      </c>
      <c r="C5" s="237"/>
      <c r="D5" s="237"/>
      <c r="E5" s="23"/>
      <c r="F5" s="147">
        <v>7100</v>
      </c>
      <c r="G5" s="148"/>
      <c r="H5" s="147"/>
      <c r="I5" s="148"/>
      <c r="J5" s="147"/>
      <c r="K5" s="148"/>
      <c r="L5" s="147"/>
      <c r="M5" s="148"/>
      <c r="N5" s="149">
        <f>F5+H5+J5+L5</f>
        <v>7100</v>
      </c>
      <c r="O5" s="148"/>
      <c r="P5" s="147">
        <v>6000</v>
      </c>
    </row>
    <row r="6" spans="1:16" ht="30" customHeight="1">
      <c r="A6" s="253"/>
      <c r="B6" s="237" t="s">
        <v>63</v>
      </c>
      <c r="C6" s="237"/>
      <c r="D6" s="237"/>
      <c r="E6" s="23"/>
      <c r="F6" s="147">
        <v>314</v>
      </c>
      <c r="G6" s="148"/>
      <c r="H6" s="147"/>
      <c r="I6" s="148"/>
      <c r="J6" s="147"/>
      <c r="K6" s="148"/>
      <c r="L6" s="147"/>
      <c r="M6" s="148"/>
      <c r="N6" s="149">
        <f>F6+H6+J6+L6</f>
        <v>314</v>
      </c>
      <c r="O6" s="148"/>
      <c r="P6" s="147">
        <v>1119</v>
      </c>
    </row>
    <row r="7" spans="1:16" ht="26.25" customHeight="1">
      <c r="A7" s="253"/>
      <c r="B7" s="257"/>
      <c r="C7" s="258"/>
      <c r="D7" s="259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>
      <c r="A8" s="253"/>
      <c r="B8" s="237"/>
      <c r="C8" s="237"/>
      <c r="D8" s="237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>
      <c r="B9" s="254" t="s">
        <v>64</v>
      </c>
      <c r="C9" s="254"/>
      <c r="D9" s="254"/>
      <c r="E9" s="41"/>
      <c r="F9" s="153">
        <f>SUM(F5:F8)</f>
        <v>7414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33"/>
      <c r="N9" s="154">
        <f>F9+H9+J9+L9</f>
        <v>7414</v>
      </c>
      <c r="O9" s="233"/>
      <c r="P9" s="153">
        <f>SUM(P5:P8)</f>
        <v>7119</v>
      </c>
    </row>
    <row r="10" spans="1:16" ht="26.25" customHeight="1" thickTop="1">
      <c r="B10" s="255" t="s">
        <v>65</v>
      </c>
      <c r="C10" s="255"/>
      <c r="D10" s="255"/>
      <c r="E10" s="22"/>
      <c r="F10" s="137">
        <f>F6-'R&amp;P Accounts'!B55</f>
        <v>-0.53000000000065484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33"/>
      <c r="N10" s="137">
        <f>N6-'R&amp;P Accounts'!J55</f>
        <v>-0.53000000000065484</v>
      </c>
      <c r="O10" s="233"/>
      <c r="P10" s="137">
        <f>P6-'R&amp;P Accounts'!L55</f>
        <v>0</v>
      </c>
    </row>
    <row r="11" spans="1:16">
      <c r="B11" s="362"/>
      <c r="C11" s="362"/>
      <c r="D11" s="362"/>
      <c r="E11" s="19"/>
      <c r="G11" s="234"/>
      <c r="I11" s="234"/>
      <c r="J11" s="12"/>
      <c r="K11" s="12"/>
      <c r="M11" s="234"/>
      <c r="O11" s="234"/>
    </row>
    <row r="12" spans="1:16" ht="30.75" customHeight="1">
      <c r="B12" s="241" t="s">
        <v>66</v>
      </c>
      <c r="C12" s="241"/>
      <c r="D12" s="241"/>
      <c r="E12" s="20"/>
      <c r="G12" s="234"/>
      <c r="H12" s="5"/>
      <c r="I12" s="234"/>
      <c r="J12" s="238" t="s">
        <v>67</v>
      </c>
      <c r="K12" s="238"/>
      <c r="L12" s="238"/>
      <c r="M12" s="234"/>
      <c r="N12" s="5" t="s">
        <v>68</v>
      </c>
      <c r="O12" s="234"/>
      <c r="P12" s="5" t="s">
        <v>69</v>
      </c>
    </row>
    <row r="13" spans="1:16" s="61" customFormat="1">
      <c r="B13" s="242"/>
      <c r="C13" s="242"/>
      <c r="D13" s="242"/>
      <c r="E13" s="62"/>
      <c r="F13" s="63"/>
      <c r="H13" s="63"/>
      <c r="I13" s="64"/>
      <c r="J13" s="64"/>
      <c r="K13" s="64"/>
      <c r="M13" s="64"/>
      <c r="N13" s="17" t="s">
        <v>16</v>
      </c>
      <c r="O13" s="12"/>
      <c r="P13" s="17" t="s">
        <v>16</v>
      </c>
    </row>
    <row r="14" spans="1:16" ht="20.100000000000001" customHeight="1">
      <c r="A14" s="252" t="s">
        <v>70</v>
      </c>
      <c r="B14" s="243"/>
      <c r="C14" s="243"/>
      <c r="D14" s="243"/>
      <c r="E14" s="24"/>
      <c r="G14" s="234"/>
      <c r="I14" s="12"/>
      <c r="J14" s="260"/>
      <c r="K14" s="261"/>
      <c r="L14" s="262"/>
      <c r="M14" s="18"/>
      <c r="N14" s="138"/>
      <c r="O14" s="101"/>
      <c r="P14" s="138"/>
    </row>
    <row r="15" spans="1:16" ht="20.100000000000001" customHeight="1">
      <c r="A15" s="253"/>
      <c r="B15" s="243"/>
      <c r="C15" s="243"/>
      <c r="D15" s="243"/>
      <c r="E15" s="24"/>
      <c r="G15" s="234"/>
      <c r="H15" s="5"/>
      <c r="I15" s="12"/>
      <c r="J15" s="260"/>
      <c r="K15" s="261"/>
      <c r="L15" s="262"/>
      <c r="M15" s="18"/>
      <c r="N15" s="138"/>
      <c r="O15" s="101"/>
      <c r="P15" s="138"/>
    </row>
    <row r="16" spans="1:16" ht="20.100000000000001" customHeight="1">
      <c r="A16" s="253"/>
      <c r="B16" s="243"/>
      <c r="C16" s="243"/>
      <c r="D16" s="243"/>
      <c r="E16" s="24"/>
      <c r="F16" s="12"/>
      <c r="G16" s="12"/>
      <c r="H16" s="59"/>
      <c r="I16" s="12"/>
      <c r="J16" s="260"/>
      <c r="K16" s="261"/>
      <c r="L16" s="262"/>
      <c r="M16" s="18"/>
      <c r="N16" s="138"/>
      <c r="O16" s="101"/>
      <c r="P16" s="138"/>
    </row>
    <row r="17" spans="1:16" ht="20.100000000000001" customHeight="1">
      <c r="A17" s="253"/>
      <c r="B17" s="243"/>
      <c r="C17" s="243"/>
      <c r="D17" s="243"/>
      <c r="E17" s="24"/>
      <c r="F17" s="12"/>
      <c r="G17" s="12"/>
      <c r="H17" s="59"/>
      <c r="I17" s="12"/>
      <c r="J17" s="260"/>
      <c r="K17" s="261"/>
      <c r="L17" s="262"/>
      <c r="M17" s="18"/>
      <c r="N17" s="138"/>
      <c r="O17" s="101"/>
      <c r="P17" s="138"/>
    </row>
    <row r="18" spans="1:16" ht="20.100000000000001" customHeight="1" thickBot="1">
      <c r="A18" s="253"/>
      <c r="B18" s="243"/>
      <c r="C18" s="243"/>
      <c r="D18" s="243"/>
      <c r="E18" s="24"/>
      <c r="F18" s="12"/>
      <c r="G18" s="12"/>
      <c r="H18" s="59"/>
      <c r="I18" s="12"/>
      <c r="J18" s="260"/>
      <c r="K18" s="261"/>
      <c r="L18" s="262"/>
      <c r="M18" s="18"/>
      <c r="N18" s="139"/>
      <c r="O18" s="101"/>
      <c r="P18" s="139"/>
    </row>
    <row r="19" spans="1:16" ht="20.100000000000001" customHeight="1" thickBot="1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71</v>
      </c>
      <c r="M19" s="18"/>
      <c r="N19" s="140">
        <f>SUM(N14:N18)</f>
        <v>0</v>
      </c>
      <c r="O19" s="101"/>
      <c r="P19" s="140">
        <f>SUM(P14:P18)</f>
        <v>0</v>
      </c>
    </row>
    <row r="20" spans="1:16">
      <c r="B20" s="363"/>
      <c r="C20" s="363"/>
      <c r="D20" s="363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>
      <c r="B21" s="241" t="s">
        <v>66</v>
      </c>
      <c r="C21" s="241"/>
      <c r="D21" s="241"/>
      <c r="E21" s="21"/>
      <c r="G21" s="12"/>
      <c r="H21" s="238" t="s">
        <v>67</v>
      </c>
      <c r="I21" s="238"/>
      <c r="J21" s="238"/>
      <c r="K21" s="12"/>
      <c r="L21" s="5" t="s">
        <v>72</v>
      </c>
      <c r="M21" s="12"/>
      <c r="N21" s="5" t="s">
        <v>73</v>
      </c>
      <c r="O21" s="12"/>
      <c r="P21" s="5" t="s">
        <v>69</v>
      </c>
    </row>
    <row r="22" spans="1:16" s="61" customFormat="1">
      <c r="B22" s="242"/>
      <c r="C22" s="242"/>
      <c r="D22" s="242"/>
      <c r="E22" s="62"/>
      <c r="I22" s="64"/>
      <c r="J22" s="63"/>
      <c r="K22" s="64"/>
      <c r="L22" s="17" t="s">
        <v>16</v>
      </c>
      <c r="M22" s="12"/>
      <c r="N22" s="17" t="s">
        <v>16</v>
      </c>
      <c r="O22" s="12"/>
      <c r="P22" s="17" t="s">
        <v>16</v>
      </c>
    </row>
    <row r="23" spans="1:16" ht="20.100000000000001" customHeight="1">
      <c r="A23" s="252" t="s">
        <v>74</v>
      </c>
      <c r="B23" s="243"/>
      <c r="C23" s="243"/>
      <c r="D23" s="243"/>
      <c r="E23" s="24"/>
      <c r="G23" s="12"/>
      <c r="H23" s="249"/>
      <c r="I23" s="250"/>
      <c r="J23" s="251"/>
      <c r="K23" s="18"/>
      <c r="L23" s="138"/>
      <c r="M23" s="101"/>
      <c r="N23" s="138"/>
      <c r="O23" s="101"/>
      <c r="P23" s="138"/>
    </row>
    <row r="24" spans="1:16" ht="20.100000000000001" customHeight="1">
      <c r="A24" s="253"/>
      <c r="B24" s="243"/>
      <c r="C24" s="243"/>
      <c r="D24" s="243"/>
      <c r="E24" s="24"/>
      <c r="G24" s="12"/>
      <c r="H24" s="249"/>
      <c r="I24" s="250"/>
      <c r="J24" s="251"/>
      <c r="K24" s="18"/>
      <c r="L24" s="138"/>
      <c r="M24" s="101"/>
      <c r="N24" s="138"/>
      <c r="O24" s="101"/>
      <c r="P24" s="138"/>
    </row>
    <row r="25" spans="1:16" ht="20.100000000000001" customHeight="1">
      <c r="A25" s="253"/>
      <c r="B25" s="243"/>
      <c r="C25" s="243"/>
      <c r="D25" s="243"/>
      <c r="E25" s="24"/>
      <c r="G25" s="12"/>
      <c r="H25" s="249"/>
      <c r="I25" s="250"/>
      <c r="J25" s="251"/>
      <c r="K25" s="18"/>
      <c r="L25" s="138"/>
      <c r="M25" s="101"/>
      <c r="N25" s="138"/>
      <c r="O25" s="101"/>
      <c r="P25" s="138"/>
    </row>
    <row r="26" spans="1:16" ht="20.100000000000001" customHeight="1">
      <c r="A26" s="253"/>
      <c r="B26" s="243"/>
      <c r="C26" s="243"/>
      <c r="D26" s="243"/>
      <c r="E26" s="24"/>
      <c r="G26" s="12"/>
      <c r="H26" s="249"/>
      <c r="I26" s="250"/>
      <c r="J26" s="251"/>
      <c r="K26" s="18"/>
      <c r="L26" s="138"/>
      <c r="M26" s="101"/>
      <c r="N26" s="138"/>
      <c r="O26" s="101"/>
      <c r="P26" s="138"/>
    </row>
    <row r="27" spans="1:16" ht="20.100000000000001" customHeight="1">
      <c r="A27" s="253"/>
      <c r="B27" s="243"/>
      <c r="C27" s="243"/>
      <c r="D27" s="243"/>
      <c r="E27" s="24"/>
      <c r="G27" s="12"/>
      <c r="H27" s="249"/>
      <c r="I27" s="250"/>
      <c r="J27" s="251"/>
      <c r="K27" s="18"/>
      <c r="L27" s="138"/>
      <c r="M27" s="101"/>
      <c r="N27" s="138"/>
      <c r="O27" s="101"/>
      <c r="P27" s="138"/>
    </row>
    <row r="28" spans="1:16" ht="20.100000000000001" customHeight="1">
      <c r="A28" s="253"/>
      <c r="B28" s="243"/>
      <c r="C28" s="243"/>
      <c r="D28" s="243"/>
      <c r="E28" s="24"/>
      <c r="G28" s="12"/>
      <c r="H28" s="249"/>
      <c r="I28" s="250"/>
      <c r="J28" s="251"/>
      <c r="K28" s="18"/>
      <c r="L28" s="138"/>
      <c r="M28" s="101"/>
      <c r="N28" s="138"/>
      <c r="O28" s="101"/>
      <c r="P28" s="138"/>
    </row>
    <row r="29" spans="1:16" ht="20.100000000000001" customHeight="1">
      <c r="A29" s="253"/>
      <c r="B29" s="243"/>
      <c r="C29" s="243"/>
      <c r="D29" s="243"/>
      <c r="E29" s="24"/>
      <c r="G29" s="12"/>
      <c r="H29" s="249"/>
      <c r="I29" s="250"/>
      <c r="J29" s="251"/>
      <c r="K29" s="18"/>
      <c r="L29" s="138"/>
      <c r="M29" s="101"/>
      <c r="N29" s="138"/>
      <c r="O29" s="101"/>
      <c r="P29" s="138"/>
    </row>
    <row r="30" spans="1:16" ht="20.100000000000001" customHeight="1">
      <c r="A30" s="253"/>
      <c r="B30" s="243"/>
      <c r="C30" s="243"/>
      <c r="D30" s="243"/>
      <c r="E30" s="24"/>
      <c r="G30" s="12"/>
      <c r="H30" s="249"/>
      <c r="I30" s="250"/>
      <c r="J30" s="251"/>
      <c r="K30" s="18"/>
      <c r="L30" s="138"/>
      <c r="M30" s="101"/>
      <c r="N30" s="138"/>
      <c r="O30" s="101"/>
      <c r="P30" s="138"/>
    </row>
    <row r="31" spans="1:16" ht="20.100000000000001" customHeight="1" thickBot="1">
      <c r="A31" s="253"/>
      <c r="B31" s="243"/>
      <c r="C31" s="243"/>
      <c r="D31" s="243"/>
      <c r="E31" s="24"/>
      <c r="G31" s="12"/>
      <c r="H31" s="249"/>
      <c r="I31" s="250"/>
      <c r="J31" s="251"/>
      <c r="K31" s="18"/>
      <c r="L31" s="139"/>
      <c r="M31" s="101"/>
      <c r="N31" s="139"/>
      <c r="O31" s="101"/>
      <c r="P31" s="139"/>
    </row>
    <row r="32" spans="1:16" ht="20.100000000000001" customHeight="1" thickBot="1">
      <c r="A32" s="70"/>
      <c r="B32" s="71"/>
      <c r="C32" s="71"/>
      <c r="D32" s="71"/>
      <c r="E32" s="24"/>
      <c r="G32" s="12"/>
      <c r="I32" s="12"/>
      <c r="J32" s="72" t="s">
        <v>75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>
      <c r="B33" s="362"/>
      <c r="C33" s="362"/>
      <c r="D33" s="362"/>
      <c r="E33" s="247"/>
      <c r="G33" s="247"/>
      <c r="H33" s="17"/>
      <c r="I33" s="234"/>
      <c r="J33" s="12"/>
      <c r="K33" s="12"/>
      <c r="L33" s="66"/>
      <c r="M33" s="234"/>
      <c r="N33" s="66"/>
      <c r="O33" s="248"/>
      <c r="P33" s="66"/>
    </row>
    <row r="34" spans="1:16" ht="19.5" customHeight="1">
      <c r="B34" s="241" t="s">
        <v>66</v>
      </c>
      <c r="C34" s="241"/>
      <c r="D34" s="241"/>
      <c r="E34" s="247"/>
      <c r="G34" s="247"/>
      <c r="H34" s="17"/>
      <c r="I34" s="234"/>
      <c r="J34" s="238" t="s">
        <v>76</v>
      </c>
      <c r="K34" s="238"/>
      <c r="L34" s="238"/>
      <c r="M34" s="234"/>
      <c r="N34" s="5" t="s">
        <v>77</v>
      </c>
      <c r="O34" s="248"/>
      <c r="P34" s="5" t="s">
        <v>69</v>
      </c>
    </row>
    <row r="35" spans="1:16" s="61" customFormat="1">
      <c r="B35" s="242"/>
      <c r="C35" s="242"/>
      <c r="D35" s="242"/>
      <c r="E35" s="62"/>
      <c r="F35" s="1"/>
      <c r="H35" s="63"/>
      <c r="I35" s="64"/>
      <c r="J35" s="64"/>
      <c r="K35" s="64"/>
      <c r="M35" s="64"/>
      <c r="N35" s="17" t="s">
        <v>16</v>
      </c>
      <c r="O35" s="12"/>
      <c r="P35" s="17" t="s">
        <v>16</v>
      </c>
    </row>
    <row r="36" spans="1:16" ht="20.100000000000001" customHeight="1">
      <c r="A36" s="252" t="s">
        <v>78</v>
      </c>
      <c r="B36" s="243"/>
      <c r="C36" s="243"/>
      <c r="D36" s="243"/>
      <c r="E36" s="24"/>
      <c r="G36" s="12"/>
      <c r="H36" s="17"/>
      <c r="I36" s="12"/>
      <c r="J36" s="244"/>
      <c r="K36" s="245"/>
      <c r="L36" s="246"/>
      <c r="M36" s="12"/>
      <c r="N36" s="126"/>
      <c r="O36" s="135"/>
      <c r="P36" s="126"/>
    </row>
    <row r="37" spans="1:16" ht="20.100000000000001" customHeight="1">
      <c r="A37" s="253"/>
      <c r="B37" s="243"/>
      <c r="C37" s="243"/>
      <c r="D37" s="243"/>
      <c r="E37" s="24"/>
      <c r="G37" s="12"/>
      <c r="H37" s="17"/>
      <c r="I37" s="12"/>
      <c r="J37" s="244"/>
      <c r="K37" s="245"/>
      <c r="L37" s="246"/>
      <c r="M37" s="12"/>
      <c r="N37" s="126"/>
      <c r="O37" s="135"/>
      <c r="P37" s="126"/>
    </row>
    <row r="38" spans="1:16" ht="20.100000000000001" customHeight="1">
      <c r="A38" s="253"/>
      <c r="B38" s="243"/>
      <c r="C38" s="243"/>
      <c r="D38" s="243"/>
      <c r="E38" s="24"/>
      <c r="G38" s="12"/>
      <c r="H38" s="17"/>
      <c r="I38" s="12"/>
      <c r="J38" s="244"/>
      <c r="K38" s="245"/>
      <c r="L38" s="246"/>
      <c r="M38" s="12"/>
      <c r="N38" s="126"/>
      <c r="O38" s="135"/>
      <c r="P38" s="126"/>
    </row>
    <row r="39" spans="1:16" ht="20.100000000000001" customHeight="1">
      <c r="A39" s="253"/>
      <c r="B39" s="243"/>
      <c r="C39" s="243"/>
      <c r="D39" s="243"/>
      <c r="E39" s="24"/>
      <c r="G39" s="12"/>
      <c r="H39" s="17"/>
      <c r="I39" s="12"/>
      <c r="J39" s="244"/>
      <c r="K39" s="245"/>
      <c r="L39" s="246"/>
      <c r="M39" s="12"/>
      <c r="N39" s="126"/>
      <c r="O39" s="135"/>
      <c r="P39" s="126"/>
    </row>
    <row r="40" spans="1:16" ht="20.100000000000001" customHeight="1" thickBot="1">
      <c r="A40" s="253"/>
      <c r="B40" s="243"/>
      <c r="C40" s="243"/>
      <c r="D40" s="243"/>
      <c r="E40" s="24"/>
      <c r="G40" s="12"/>
      <c r="H40" s="17"/>
      <c r="I40" s="12"/>
      <c r="J40" s="244"/>
      <c r="K40" s="245"/>
      <c r="L40" s="246"/>
      <c r="M40" s="12"/>
      <c r="N40" s="211"/>
      <c r="O40" s="135"/>
      <c r="P40" s="211"/>
    </row>
    <row r="41" spans="1:16" ht="20.100000000000001" customHeight="1" thickBot="1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75</v>
      </c>
      <c r="M41" s="12"/>
      <c r="N41" s="212">
        <f>SUM(N36:N40)</f>
        <v>0</v>
      </c>
      <c r="O41" s="135"/>
      <c r="P41" s="212">
        <f>SUM(P36:P40)</f>
        <v>0</v>
      </c>
    </row>
    <row r="42" spans="1:16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>
      <c r="B43" s="241" t="s">
        <v>66</v>
      </c>
      <c r="C43" s="241"/>
      <c r="D43" s="241"/>
      <c r="E43" s="12"/>
      <c r="G43" s="12"/>
      <c r="H43" s="12"/>
      <c r="I43" s="12"/>
      <c r="J43" s="238" t="s">
        <v>76</v>
      </c>
      <c r="K43" s="238"/>
      <c r="L43" s="238"/>
      <c r="M43" s="12"/>
      <c r="N43" s="17" t="s">
        <v>79</v>
      </c>
      <c r="O43" s="12"/>
      <c r="P43" s="5" t="s">
        <v>69</v>
      </c>
    </row>
    <row r="44" spans="1:16" s="61" customFormat="1">
      <c r="B44" s="242"/>
      <c r="C44" s="242"/>
      <c r="D44" s="242"/>
      <c r="E44" s="62"/>
      <c r="F44" s="63"/>
      <c r="H44" s="63"/>
      <c r="I44" s="64"/>
      <c r="J44" s="64"/>
      <c r="K44" s="64"/>
      <c r="L44" s="63"/>
      <c r="M44" s="64"/>
      <c r="N44" s="17" t="s">
        <v>16</v>
      </c>
      <c r="O44" s="12"/>
      <c r="P44" s="17" t="s">
        <v>16</v>
      </c>
    </row>
    <row r="45" spans="1:16" ht="20.100000000000001" customHeight="1">
      <c r="A45" s="252" t="s">
        <v>80</v>
      </c>
      <c r="B45" s="243"/>
      <c r="C45" s="243"/>
      <c r="D45" s="243"/>
      <c r="E45" s="24"/>
      <c r="G45" s="12"/>
      <c r="H45" s="12"/>
      <c r="I45" s="12"/>
      <c r="J45" s="244"/>
      <c r="K45" s="245"/>
      <c r="L45" s="246"/>
      <c r="M45" s="12"/>
      <c r="N45" s="102"/>
      <c r="O45" s="101"/>
      <c r="P45" s="102"/>
    </row>
    <row r="46" spans="1:16" ht="20.100000000000001" customHeight="1">
      <c r="A46" s="253"/>
      <c r="B46" s="243"/>
      <c r="C46" s="243"/>
      <c r="D46" s="243"/>
      <c r="E46" s="24"/>
      <c r="G46" s="12"/>
      <c r="H46" s="12"/>
      <c r="I46" s="12"/>
      <c r="J46" s="244"/>
      <c r="K46" s="245"/>
      <c r="L46" s="246"/>
      <c r="M46" s="12"/>
      <c r="N46" s="102"/>
      <c r="O46" s="101"/>
      <c r="P46" s="102"/>
    </row>
    <row r="47" spans="1:16" ht="20.100000000000001" customHeight="1" thickBot="1">
      <c r="A47" s="253"/>
      <c r="B47" s="243"/>
      <c r="C47" s="243"/>
      <c r="D47" s="243"/>
      <c r="E47" s="24"/>
      <c r="G47" s="12"/>
      <c r="H47" s="12"/>
      <c r="I47" s="12"/>
      <c r="J47" s="244"/>
      <c r="K47" s="245"/>
      <c r="L47" s="246"/>
      <c r="M47" s="12"/>
      <c r="N47" s="141"/>
      <c r="O47" s="101"/>
      <c r="P47" s="141"/>
    </row>
    <row r="48" spans="1:16" ht="20.100000000000001" customHeight="1" thickBot="1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75</v>
      </c>
      <c r="M48" s="12"/>
      <c r="N48" s="140">
        <f>SUM(N45:N47)</f>
        <v>0</v>
      </c>
      <c r="O48" s="101"/>
      <c r="P48" s="140">
        <f>SUM(P45:P47)</f>
        <v>0</v>
      </c>
    </row>
    <row r="49" spans="1:16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>
      <c r="A50" s="73" t="s">
        <v>81</v>
      </c>
      <c r="B50" s="239" t="s">
        <v>82</v>
      </c>
      <c r="C50" s="239"/>
      <c r="D50" s="239"/>
      <c r="E50" s="239"/>
      <c r="F50" s="239"/>
      <c r="G50" s="74"/>
      <c r="H50" s="240" t="s">
        <v>83</v>
      </c>
      <c r="I50" s="240"/>
      <c r="J50" s="240"/>
      <c r="K50" s="240"/>
      <c r="L50" s="240"/>
      <c r="M50" s="75"/>
      <c r="N50" s="75"/>
      <c r="O50" s="76"/>
      <c r="P50" s="77" t="s">
        <v>84</v>
      </c>
    </row>
    <row r="51" spans="1:16" ht="33.75" customHeight="1">
      <c r="A51" s="51"/>
      <c r="B51" s="263"/>
      <c r="C51" s="264"/>
      <c r="D51" s="264"/>
      <c r="E51" s="264"/>
      <c r="F51" s="265"/>
      <c r="G51" s="65"/>
      <c r="H51" s="269" t="s">
        <v>85</v>
      </c>
      <c r="I51" s="270"/>
      <c r="J51" s="270"/>
      <c r="K51" s="270"/>
      <c r="L51" s="270"/>
      <c r="M51" s="270"/>
      <c r="N51" s="271"/>
      <c r="P51" s="78"/>
    </row>
    <row r="52" spans="1:16" ht="33.75" customHeight="1">
      <c r="A52" s="51"/>
      <c r="B52" s="266"/>
      <c r="C52" s="267"/>
      <c r="D52" s="267"/>
      <c r="E52" s="267"/>
      <c r="F52" s="268"/>
      <c r="G52" s="65"/>
      <c r="H52" s="272" t="s">
        <v>86</v>
      </c>
      <c r="I52" s="273"/>
      <c r="J52" s="273"/>
      <c r="K52" s="273"/>
      <c r="L52" s="273"/>
      <c r="M52" s="273"/>
      <c r="N52" s="274"/>
      <c r="P52" s="79"/>
    </row>
    <row r="53" spans="1:16" ht="13.9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3.15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>
      <c r="B1" s="232" t="str">
        <f>'R&amp;P Accounts'!B2</f>
        <v>Cochrane Castle Halls Management Association</v>
      </c>
      <c r="C1" s="232"/>
      <c r="D1" s="232"/>
      <c r="E1" s="232"/>
      <c r="F1" s="232"/>
      <c r="G1" s="232"/>
      <c r="H1" s="232"/>
      <c r="I1" s="232"/>
      <c r="J1" s="232"/>
      <c r="K1" s="326" t="str">
        <f>'R&amp;P Accounts'!L2</f>
        <v>SC040310</v>
      </c>
      <c r="L1" s="326"/>
    </row>
    <row r="2" spans="1:12" ht="10.5" customHeigh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2" s="46" customFormat="1" ht="26.25" customHeight="1">
      <c r="A3" s="42" t="s">
        <v>87</v>
      </c>
      <c r="B3" s="43"/>
      <c r="C3" s="42"/>
      <c r="D3" s="42"/>
      <c r="E3" s="42"/>
      <c r="F3" s="42"/>
      <c r="G3" s="327"/>
      <c r="H3" s="327"/>
      <c r="I3" s="327"/>
      <c r="J3" s="327"/>
      <c r="K3" s="81"/>
    </row>
    <row r="4" spans="1:12" ht="1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12" ht="20.100000000000001" customHeight="1">
      <c r="A5" s="310" t="s">
        <v>88</v>
      </c>
      <c r="B5" s="328"/>
      <c r="C5" s="329"/>
      <c r="D5" s="329"/>
      <c r="E5" s="329"/>
      <c r="F5" s="329"/>
      <c r="G5" s="329"/>
      <c r="H5" s="329"/>
      <c r="I5" s="329"/>
      <c r="J5" s="329"/>
      <c r="K5" s="330"/>
    </row>
    <row r="6" spans="1:12" ht="20.100000000000001" customHeight="1">
      <c r="A6" s="311"/>
      <c r="B6" s="331"/>
      <c r="C6" s="332"/>
      <c r="D6" s="332"/>
      <c r="E6" s="332"/>
      <c r="F6" s="332"/>
      <c r="G6" s="332"/>
      <c r="H6" s="332"/>
      <c r="I6" s="332"/>
      <c r="J6" s="332"/>
      <c r="K6" s="333"/>
    </row>
    <row r="7" spans="1:12" ht="29.25" customHeight="1">
      <c r="A7" s="311"/>
      <c r="B7" s="331"/>
      <c r="C7" s="332"/>
      <c r="D7" s="332"/>
      <c r="E7" s="332"/>
      <c r="F7" s="332"/>
      <c r="G7" s="332"/>
      <c r="H7" s="332"/>
      <c r="I7" s="332"/>
      <c r="J7" s="332"/>
      <c r="K7" s="333"/>
    </row>
    <row r="8" spans="1:12" ht="41.25" customHeight="1">
      <c r="A8" s="311"/>
      <c r="B8" s="331"/>
      <c r="C8" s="332"/>
      <c r="D8" s="332"/>
      <c r="E8" s="332"/>
      <c r="F8" s="332"/>
      <c r="G8" s="332"/>
      <c r="H8" s="332"/>
      <c r="I8" s="332"/>
      <c r="J8" s="332"/>
      <c r="K8" s="333"/>
    </row>
    <row r="9" spans="1:12" ht="64.5" customHeight="1">
      <c r="A9" s="311"/>
      <c r="B9" s="334"/>
      <c r="C9" s="335"/>
      <c r="D9" s="335"/>
      <c r="E9" s="335"/>
      <c r="F9" s="335"/>
      <c r="G9" s="335"/>
      <c r="H9" s="335"/>
      <c r="I9" s="335"/>
      <c r="J9" s="335"/>
      <c r="K9" s="336"/>
    </row>
    <row r="10" spans="1:12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</row>
    <row r="11" spans="1:12" ht="27" customHeight="1">
      <c r="B11" s="297" t="s">
        <v>89</v>
      </c>
      <c r="C11" s="297"/>
      <c r="D11" s="297"/>
      <c r="E11" s="297"/>
      <c r="F11" s="297"/>
      <c r="G11" s="12"/>
      <c r="H11" s="17" t="s">
        <v>90</v>
      </c>
      <c r="I11" s="12"/>
      <c r="J11" s="17" t="s">
        <v>91</v>
      </c>
      <c r="K11" s="17" t="s">
        <v>92</v>
      </c>
    </row>
    <row r="12" spans="1:12" ht="20.100000000000001" customHeight="1">
      <c r="A12" s="310" t="s">
        <v>93</v>
      </c>
      <c r="B12" s="312"/>
      <c r="C12" s="313"/>
      <c r="D12" s="313"/>
      <c r="E12" s="313"/>
      <c r="F12" s="314"/>
      <c r="G12" s="18"/>
      <c r="H12" s="188"/>
      <c r="I12" s="189"/>
      <c r="J12" s="190"/>
      <c r="K12" s="191"/>
    </row>
    <row r="13" spans="1:12" ht="20.100000000000001" customHeight="1">
      <c r="A13" s="311"/>
      <c r="B13" s="312"/>
      <c r="C13" s="313"/>
      <c r="D13" s="313"/>
      <c r="E13" s="313"/>
      <c r="F13" s="314"/>
      <c r="G13" s="18"/>
      <c r="H13" s="188"/>
      <c r="I13" s="189"/>
      <c r="J13" s="190"/>
      <c r="K13" s="191"/>
    </row>
    <row r="14" spans="1:12" ht="20.100000000000001" customHeight="1">
      <c r="A14" s="311"/>
      <c r="B14" s="312"/>
      <c r="C14" s="313"/>
      <c r="D14" s="313"/>
      <c r="E14" s="313"/>
      <c r="F14" s="314"/>
      <c r="G14" s="18"/>
      <c r="H14" s="188"/>
      <c r="I14" s="189"/>
      <c r="J14" s="190"/>
      <c r="K14" s="191"/>
    </row>
    <row r="15" spans="1:12" ht="20.100000000000001" customHeight="1">
      <c r="A15" s="311"/>
      <c r="B15" s="312"/>
      <c r="C15" s="313"/>
      <c r="D15" s="313"/>
      <c r="E15" s="313"/>
      <c r="F15" s="314"/>
      <c r="G15" s="18"/>
      <c r="H15" s="188"/>
      <c r="I15" s="189"/>
      <c r="J15" s="190"/>
      <c r="K15" s="191"/>
    </row>
    <row r="16" spans="1:12" ht="20.100000000000001" customHeight="1">
      <c r="A16" s="311"/>
      <c r="B16" s="315"/>
      <c r="C16" s="316"/>
      <c r="D16" s="316"/>
      <c r="E16" s="316"/>
      <c r="F16" s="317"/>
      <c r="G16" s="18"/>
      <c r="H16" s="188"/>
      <c r="I16" s="189"/>
      <c r="J16" s="190"/>
      <c r="K16" s="192"/>
    </row>
    <row r="17" spans="1:11" ht="20.25" customHeight="1">
      <c r="A17" s="12"/>
      <c r="B17" s="319" t="s">
        <v>71</v>
      </c>
      <c r="C17" s="319"/>
      <c r="D17" s="319"/>
      <c r="E17" s="319"/>
      <c r="F17" s="319"/>
      <c r="G17" s="319"/>
      <c r="H17" s="319"/>
      <c r="I17" s="319"/>
      <c r="J17" s="319"/>
      <c r="K17" s="213">
        <f>SUM(K12:K16)</f>
        <v>0</v>
      </c>
    </row>
    <row r="18" spans="1:11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A19" s="60" t="s">
        <v>94</v>
      </c>
      <c r="B19" s="320" t="s">
        <v>95</v>
      </c>
      <c r="C19" s="321"/>
      <c r="D19" s="321"/>
      <c r="E19" s="321"/>
      <c r="F19" s="321"/>
      <c r="G19" s="321"/>
      <c r="H19" s="321"/>
      <c r="I19" s="321"/>
      <c r="J19" s="322"/>
      <c r="K19" s="295"/>
    </row>
    <row r="20" spans="1:11" ht="17.25" customHeight="1">
      <c r="A20" s="16"/>
      <c r="B20" s="323"/>
      <c r="C20" s="324"/>
      <c r="D20" s="324"/>
      <c r="E20" s="324"/>
      <c r="F20" s="324"/>
      <c r="G20" s="324"/>
      <c r="H20" s="324"/>
      <c r="I20" s="324"/>
      <c r="J20" s="325"/>
      <c r="K20" s="296"/>
    </row>
    <row r="21" spans="1:11" ht="12.75" customHeight="1">
      <c r="A21" s="247"/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spans="1:11" ht="27" customHeight="1">
      <c r="B22" s="297" t="s">
        <v>96</v>
      </c>
      <c r="C22" s="297"/>
      <c r="D22" s="297"/>
      <c r="E22" s="297"/>
      <c r="F22" s="297"/>
      <c r="G22" s="297"/>
      <c r="H22" s="297"/>
      <c r="I22" s="297"/>
      <c r="J22" s="297"/>
      <c r="K22" s="17" t="s">
        <v>92</v>
      </c>
    </row>
    <row r="23" spans="1:11" ht="19.5" customHeight="1">
      <c r="A23" s="310" t="s">
        <v>97</v>
      </c>
      <c r="B23" s="312"/>
      <c r="C23" s="313"/>
      <c r="D23" s="313"/>
      <c r="E23" s="313"/>
      <c r="F23" s="313"/>
      <c r="G23" s="313"/>
      <c r="H23" s="313"/>
      <c r="I23" s="313"/>
      <c r="J23" s="314"/>
      <c r="K23" s="90"/>
    </row>
    <row r="24" spans="1:11" ht="20.100000000000001" customHeight="1">
      <c r="A24" s="311"/>
      <c r="B24" s="312"/>
      <c r="C24" s="313"/>
      <c r="D24" s="313"/>
      <c r="E24" s="313"/>
      <c r="F24" s="313"/>
      <c r="G24" s="313"/>
      <c r="H24" s="313"/>
      <c r="I24" s="313"/>
      <c r="J24" s="314"/>
      <c r="K24" s="90"/>
    </row>
    <row r="25" spans="1:11" ht="20.100000000000001" customHeight="1">
      <c r="A25" s="311"/>
      <c r="B25" s="312"/>
      <c r="C25" s="313"/>
      <c r="D25" s="313"/>
      <c r="E25" s="313"/>
      <c r="F25" s="313"/>
      <c r="G25" s="313"/>
      <c r="H25" s="313"/>
      <c r="I25" s="313"/>
      <c r="J25" s="314"/>
      <c r="K25" s="90"/>
    </row>
    <row r="26" spans="1:11" ht="20.100000000000001" customHeight="1">
      <c r="A26" s="311"/>
      <c r="B26" s="312"/>
      <c r="C26" s="313"/>
      <c r="D26" s="313"/>
      <c r="E26" s="313"/>
      <c r="F26" s="313"/>
      <c r="G26" s="313"/>
      <c r="H26" s="313"/>
      <c r="I26" s="313"/>
      <c r="J26" s="314"/>
      <c r="K26" s="90"/>
    </row>
    <row r="27" spans="1:11" ht="20.100000000000001" customHeight="1">
      <c r="A27" s="311"/>
      <c r="B27" s="315"/>
      <c r="C27" s="316"/>
      <c r="D27" s="316"/>
      <c r="E27" s="316"/>
      <c r="F27" s="316"/>
      <c r="G27" s="316"/>
      <c r="H27" s="316"/>
      <c r="I27" s="316"/>
      <c r="J27" s="317"/>
      <c r="K27" s="90"/>
    </row>
    <row r="28" spans="1:11">
      <c r="A28" s="247"/>
      <c r="B28" s="247"/>
      <c r="C28" s="247"/>
      <c r="D28" s="247"/>
      <c r="E28" s="247"/>
      <c r="F28" s="247"/>
      <c r="G28" s="247"/>
      <c r="H28" s="247"/>
      <c r="I28" s="247"/>
      <c r="J28" s="247"/>
      <c r="K28" s="247"/>
    </row>
    <row r="29" spans="1:11" ht="20.100000000000001" customHeight="1">
      <c r="A29" s="60" t="s">
        <v>98</v>
      </c>
      <c r="B29" s="320" t="s">
        <v>99</v>
      </c>
      <c r="C29" s="321"/>
      <c r="D29" s="321"/>
      <c r="E29" s="321"/>
      <c r="F29" s="321"/>
      <c r="G29" s="321"/>
      <c r="H29" s="321"/>
      <c r="I29" s="321"/>
      <c r="J29" s="322"/>
      <c r="K29" s="337"/>
    </row>
    <row r="30" spans="1:11" ht="17.25" customHeight="1">
      <c r="A30" s="16"/>
      <c r="B30" s="323"/>
      <c r="C30" s="324"/>
      <c r="D30" s="324"/>
      <c r="E30" s="324"/>
      <c r="F30" s="324"/>
      <c r="G30" s="324"/>
      <c r="H30" s="324"/>
      <c r="I30" s="324"/>
      <c r="J30" s="325"/>
      <c r="K30" s="338"/>
    </row>
    <row r="31" spans="1:11" ht="12.75" customHeight="1">
      <c r="A31" s="247"/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spans="1:11" ht="27" customHeight="1">
      <c r="A32" s="308"/>
      <c r="B32" s="308"/>
      <c r="C32" s="308"/>
      <c r="D32" s="308"/>
      <c r="E32" s="308"/>
      <c r="F32" s="308"/>
      <c r="G32" s="308"/>
      <c r="H32" s="308"/>
      <c r="I32" s="12"/>
      <c r="J32" s="17" t="s">
        <v>100</v>
      </c>
      <c r="K32" s="17" t="s">
        <v>92</v>
      </c>
    </row>
    <row r="33" spans="1:11" ht="20.100000000000001" customHeight="1">
      <c r="A33" s="310" t="s">
        <v>101</v>
      </c>
      <c r="B33" s="312"/>
      <c r="C33" s="313"/>
      <c r="D33" s="313"/>
      <c r="E33" s="313"/>
      <c r="F33" s="313"/>
      <c r="G33" s="313"/>
      <c r="H33" s="314"/>
      <c r="I33" s="18"/>
      <c r="J33" s="90"/>
      <c r="K33" s="90"/>
    </row>
    <row r="34" spans="1:11" ht="20.100000000000001" customHeight="1">
      <c r="A34" s="311"/>
      <c r="B34" s="312"/>
      <c r="C34" s="313"/>
      <c r="D34" s="313"/>
      <c r="E34" s="313"/>
      <c r="F34" s="313"/>
      <c r="G34" s="313"/>
      <c r="H34" s="314"/>
      <c r="I34" s="18"/>
      <c r="J34" s="90"/>
      <c r="K34" s="90"/>
    </row>
    <row r="35" spans="1:11" ht="20.100000000000001" customHeight="1">
      <c r="A35" s="311"/>
      <c r="B35" s="312"/>
      <c r="C35" s="313"/>
      <c r="D35" s="313"/>
      <c r="E35" s="313"/>
      <c r="F35" s="313"/>
      <c r="G35" s="313"/>
      <c r="H35" s="314"/>
      <c r="I35" s="18"/>
      <c r="J35" s="90"/>
      <c r="K35" s="90"/>
    </row>
    <row r="36" spans="1:11" ht="20.100000000000001" customHeight="1">
      <c r="A36" s="311"/>
      <c r="B36" s="312"/>
      <c r="C36" s="313"/>
      <c r="D36" s="313"/>
      <c r="E36" s="313"/>
      <c r="F36" s="313"/>
      <c r="G36" s="313"/>
      <c r="H36" s="314"/>
      <c r="I36" s="18"/>
      <c r="J36" s="90"/>
      <c r="K36" s="90"/>
    </row>
    <row r="37" spans="1:11" ht="20.100000000000001" customHeight="1">
      <c r="A37" s="311"/>
      <c r="B37" s="315"/>
      <c r="C37" s="316"/>
      <c r="D37" s="316"/>
      <c r="E37" s="316"/>
      <c r="F37" s="316"/>
      <c r="G37" s="316"/>
      <c r="H37" s="317"/>
      <c r="I37" s="18"/>
      <c r="J37" s="90"/>
      <c r="K37" s="90"/>
    </row>
    <row r="38" spans="1:11">
      <c r="A38" s="247"/>
      <c r="B38" s="247"/>
      <c r="C38" s="247"/>
      <c r="D38" s="247"/>
      <c r="E38" s="247"/>
      <c r="F38" s="247"/>
      <c r="G38" s="247"/>
      <c r="H38" s="247"/>
      <c r="I38" s="247"/>
      <c r="J38" s="247"/>
      <c r="K38" s="247"/>
    </row>
    <row r="39" spans="1:11" ht="36">
      <c r="B39" s="318" t="s">
        <v>102</v>
      </c>
      <c r="C39" s="318"/>
      <c r="D39" s="318"/>
      <c r="E39" s="12"/>
      <c r="F39" s="318" t="s">
        <v>103</v>
      </c>
      <c r="G39" s="318"/>
      <c r="H39" s="318"/>
      <c r="I39" s="12"/>
      <c r="J39" s="17" t="s">
        <v>104</v>
      </c>
      <c r="K39" s="17" t="s">
        <v>105</v>
      </c>
    </row>
    <row r="40" spans="1:11" ht="20.100000000000001" customHeight="1">
      <c r="A40" s="310" t="s">
        <v>106</v>
      </c>
      <c r="B40" s="312"/>
      <c r="C40" s="313"/>
      <c r="D40" s="314"/>
      <c r="E40" s="91"/>
      <c r="F40" s="292"/>
      <c r="G40" s="293"/>
      <c r="H40" s="294"/>
      <c r="I40" s="18"/>
      <c r="J40" s="90"/>
      <c r="K40" s="90"/>
    </row>
    <row r="41" spans="1:11" ht="20.100000000000001" customHeight="1">
      <c r="A41" s="311"/>
      <c r="B41" s="315"/>
      <c r="C41" s="316"/>
      <c r="D41" s="317"/>
      <c r="E41" s="91"/>
      <c r="F41" s="292"/>
      <c r="G41" s="293"/>
      <c r="H41" s="294"/>
      <c r="I41" s="18"/>
      <c r="J41" s="90"/>
      <c r="K41" s="90"/>
    </row>
    <row r="42" spans="1:11" ht="20.100000000000001" customHeight="1">
      <c r="A42" s="311"/>
      <c r="B42" s="312"/>
      <c r="C42" s="313"/>
      <c r="D42" s="314"/>
      <c r="E42" s="91"/>
      <c r="F42" s="292"/>
      <c r="G42" s="293"/>
      <c r="H42" s="294"/>
      <c r="I42" s="18"/>
      <c r="J42" s="90"/>
      <c r="K42" s="90"/>
    </row>
    <row r="43" spans="1:11" ht="20.100000000000001" customHeight="1">
      <c r="A43" s="311"/>
      <c r="B43" s="312"/>
      <c r="C43" s="313"/>
      <c r="D43" s="314"/>
      <c r="E43" s="91"/>
      <c r="F43" s="292"/>
      <c r="G43" s="293"/>
      <c r="H43" s="294"/>
      <c r="I43" s="18"/>
      <c r="J43" s="90"/>
      <c r="K43" s="90"/>
    </row>
    <row r="44" spans="1:11" ht="20.100000000000001" customHeight="1">
      <c r="A44" s="311"/>
      <c r="B44" s="315"/>
      <c r="C44" s="316"/>
      <c r="D44" s="317"/>
      <c r="E44" s="91"/>
      <c r="F44" s="292"/>
      <c r="G44" s="293"/>
      <c r="H44" s="294"/>
      <c r="I44" s="18"/>
      <c r="J44" s="90"/>
      <c r="K44" s="90"/>
    </row>
    <row r="45" spans="1:11">
      <c r="A45" s="308"/>
      <c r="B45" s="309"/>
      <c r="C45" s="309"/>
      <c r="D45" s="309"/>
      <c r="E45" s="309"/>
      <c r="F45" s="309"/>
      <c r="G45" s="309"/>
      <c r="H45" s="309"/>
      <c r="I45" s="309"/>
      <c r="J45" s="309"/>
      <c r="K45" s="309"/>
    </row>
    <row r="46" spans="1:11" ht="19.5" customHeight="1">
      <c r="A46" s="298" t="s">
        <v>107</v>
      </c>
      <c r="B46" s="299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9.5" customHeight="1">
      <c r="A47" s="298"/>
      <c r="B47" s="302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19.5" customHeight="1">
      <c r="A48" s="298"/>
      <c r="B48" s="302"/>
      <c r="C48" s="303"/>
      <c r="D48" s="303"/>
      <c r="E48" s="303"/>
      <c r="F48" s="303"/>
      <c r="G48" s="303"/>
      <c r="H48" s="303"/>
      <c r="I48" s="303"/>
      <c r="J48" s="303"/>
      <c r="K48" s="304"/>
    </row>
    <row r="49" spans="1:11" ht="19.5" customHeight="1">
      <c r="A49" s="298"/>
      <c r="B49" s="302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0.5" customHeight="1">
      <c r="A50" s="298"/>
      <c r="B50" s="302"/>
      <c r="C50" s="303"/>
      <c r="D50" s="303"/>
      <c r="E50" s="303"/>
      <c r="F50" s="303"/>
      <c r="G50" s="303"/>
      <c r="H50" s="303"/>
      <c r="I50" s="303"/>
      <c r="J50" s="303"/>
      <c r="K50" s="304"/>
    </row>
    <row r="51" spans="1:11" ht="11.25" customHeight="1">
      <c r="A51" s="298"/>
      <c r="B51" s="302"/>
      <c r="C51" s="303"/>
      <c r="D51" s="303"/>
      <c r="E51" s="303"/>
      <c r="F51" s="303"/>
      <c r="G51" s="303"/>
      <c r="H51" s="303"/>
      <c r="I51" s="303"/>
      <c r="J51" s="303"/>
      <c r="K51" s="304"/>
    </row>
    <row r="52" spans="1:11" ht="12.75" customHeight="1">
      <c r="A52" s="298"/>
      <c r="B52" s="302"/>
      <c r="C52" s="303"/>
      <c r="D52" s="303"/>
      <c r="E52" s="303"/>
      <c r="F52" s="303"/>
      <c r="G52" s="303"/>
      <c r="H52" s="303"/>
      <c r="I52" s="303"/>
      <c r="J52" s="303"/>
      <c r="K52" s="304"/>
    </row>
    <row r="53" spans="1:11" ht="5.25" customHeight="1">
      <c r="A53" s="298"/>
      <c r="B53" s="302"/>
      <c r="C53" s="303"/>
      <c r="D53" s="303"/>
      <c r="E53" s="303"/>
      <c r="F53" s="303"/>
      <c r="G53" s="303"/>
      <c r="H53" s="303"/>
      <c r="I53" s="303"/>
      <c r="J53" s="303"/>
      <c r="K53" s="304"/>
    </row>
    <row r="54" spans="1:11" ht="4.5" customHeight="1">
      <c r="A54" s="298"/>
      <c r="B54" s="302"/>
      <c r="C54" s="303"/>
      <c r="D54" s="303"/>
      <c r="E54" s="303"/>
      <c r="F54" s="303"/>
      <c r="G54" s="303"/>
      <c r="H54" s="303"/>
      <c r="I54" s="303"/>
      <c r="J54" s="303"/>
      <c r="K54" s="304"/>
    </row>
    <row r="55" spans="1:11" ht="4.5" customHeight="1">
      <c r="A55" s="298"/>
      <c r="B55" s="305"/>
      <c r="C55" s="306"/>
      <c r="D55" s="306"/>
      <c r="E55" s="306"/>
      <c r="F55" s="306"/>
      <c r="G55" s="306"/>
      <c r="H55" s="306"/>
      <c r="I55" s="306"/>
      <c r="J55" s="306"/>
      <c r="K55" s="307"/>
    </row>
    <row r="56" spans="1:11">
      <c r="B56" s="52"/>
    </row>
  </sheetData>
  <mergeCells count="54"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P56" sqref="P56"/>
    </sheetView>
  </sheetViews>
  <sheetFormatPr defaultColWidth="9.140625" defaultRowHeight="13.15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232" t="str">
        <f>'R&amp;P Accounts'!B2</f>
        <v>Cochrane Castle Halls Management Association</v>
      </c>
      <c r="D1" s="232"/>
      <c r="E1" s="232"/>
      <c r="F1" s="232"/>
      <c r="G1" s="232"/>
      <c r="H1" s="232"/>
      <c r="I1" s="232"/>
      <c r="J1" s="232"/>
      <c r="K1" s="232"/>
      <c r="M1" s="326" t="str">
        <f>'R&amp;P Accounts'!L2</f>
        <v>SC040310</v>
      </c>
      <c r="N1" s="326"/>
    </row>
    <row r="2" spans="1:14" ht="10.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>
      <c r="A3" s="42" t="s">
        <v>108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00000000000001" customHeight="1">
      <c r="A5" s="342" t="s">
        <v>109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</row>
    <row r="6" spans="1:14" ht="20.100000000000001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>
      <c r="A7" s="60" t="s">
        <v>110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>
      <c r="C8" s="72" t="s">
        <v>56</v>
      </c>
      <c r="D8" s="15"/>
      <c r="E8" s="72" t="s">
        <v>57</v>
      </c>
      <c r="F8" s="82"/>
      <c r="G8" s="72" t="s">
        <v>12</v>
      </c>
      <c r="H8" s="82"/>
      <c r="I8" s="72" t="s">
        <v>58</v>
      </c>
      <c r="J8" s="82"/>
      <c r="K8" s="72" t="s">
        <v>59</v>
      </c>
      <c r="L8" s="82"/>
      <c r="M8" s="72" t="s">
        <v>60</v>
      </c>
    </row>
    <row r="9" spans="1:14" ht="20.100000000000001" customHeight="1">
      <c r="A9" s="69"/>
      <c r="B9" s="69"/>
      <c r="C9" s="17" t="s">
        <v>16</v>
      </c>
      <c r="E9" s="17" t="s">
        <v>16</v>
      </c>
      <c r="F9" s="12"/>
      <c r="G9" s="17" t="s">
        <v>16</v>
      </c>
      <c r="H9" s="12"/>
      <c r="I9" s="17" t="s">
        <v>16</v>
      </c>
      <c r="J9" s="12"/>
      <c r="K9" s="17" t="s">
        <v>16</v>
      </c>
      <c r="L9" s="12"/>
      <c r="M9" s="17" t="s">
        <v>16</v>
      </c>
    </row>
    <row r="10" spans="1:14" ht="16.5" customHeight="1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>
      <c r="A14" s="95" t="s">
        <v>71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>
      <c r="A18" s="342" t="s">
        <v>111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</row>
    <row r="19" spans="1:13" ht="20.100000000000001" customHeight="1">
      <c r="C19" s="72" t="s">
        <v>56</v>
      </c>
      <c r="D19" s="15"/>
      <c r="E19" s="72" t="s">
        <v>57</v>
      </c>
      <c r="F19" s="82"/>
      <c r="G19" s="72"/>
      <c r="H19" s="82"/>
      <c r="I19" s="72"/>
      <c r="J19" s="82"/>
      <c r="K19" s="72" t="s">
        <v>59</v>
      </c>
      <c r="L19" s="82"/>
      <c r="M19" s="72" t="s">
        <v>60</v>
      </c>
    </row>
    <row r="20" spans="1:13" ht="20.100000000000001" customHeight="1">
      <c r="A20" s="69"/>
      <c r="B20" s="69"/>
      <c r="C20" s="17" t="s">
        <v>16</v>
      </c>
      <c r="E20" s="17" t="s">
        <v>16</v>
      </c>
      <c r="F20" s="12"/>
      <c r="G20" s="17"/>
      <c r="H20" s="12"/>
      <c r="I20" s="17"/>
      <c r="J20" s="12"/>
      <c r="K20" s="17" t="s">
        <v>16</v>
      </c>
      <c r="L20" s="12"/>
      <c r="M20" s="17" t="s">
        <v>16</v>
      </c>
    </row>
    <row r="21" spans="1:13" ht="20.100000000000001" customHeight="1">
      <c r="A21" s="98" t="s">
        <v>112</v>
      </c>
      <c r="B21" s="18"/>
      <c r="C21" s="119">
        <v>136</v>
      </c>
      <c r="D21" s="120"/>
      <c r="E21" s="119"/>
      <c r="F21" s="120"/>
      <c r="G21" s="120"/>
      <c r="H21" s="123"/>
      <c r="I21" s="120"/>
      <c r="J21" s="123"/>
      <c r="K21" s="119">
        <f>SUM(C21:I21)</f>
        <v>136</v>
      </c>
      <c r="L21" s="120"/>
      <c r="M21" s="124"/>
    </row>
    <row r="22" spans="1:13" ht="20.100000000000001" customHeight="1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41"/>
      <c r="M24" s="124"/>
    </row>
    <row r="25" spans="1:13" ht="20.100000000000001" customHeight="1" thickBot="1">
      <c r="A25" s="95" t="s">
        <v>71</v>
      </c>
      <c r="B25" s="95"/>
      <c r="C25" s="122">
        <f>SUM(C21:C24)</f>
        <v>136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136</v>
      </c>
      <c r="L25" s="341"/>
      <c r="M25" s="122">
        <f>SUM(M21:M24)</f>
        <v>0</v>
      </c>
    </row>
    <row r="26" spans="1:13" ht="12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>
      <c r="A29" s="342" t="s">
        <v>113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</row>
    <row r="30" spans="1:13" ht="40.5" customHeight="1">
      <c r="C30" s="72" t="s">
        <v>56</v>
      </c>
      <c r="D30" s="15"/>
      <c r="E30" s="72" t="s">
        <v>57</v>
      </c>
      <c r="F30" s="82"/>
      <c r="G30" s="72" t="s">
        <v>12</v>
      </c>
      <c r="H30" s="82"/>
      <c r="I30" s="72" t="s">
        <v>58</v>
      </c>
      <c r="J30" s="82"/>
      <c r="K30" s="72" t="s">
        <v>59</v>
      </c>
      <c r="L30" s="82"/>
      <c r="M30" s="72" t="s">
        <v>60</v>
      </c>
    </row>
    <row r="31" spans="1:13" ht="20.100000000000001" customHeight="1">
      <c r="A31" s="69"/>
      <c r="B31" s="69"/>
      <c r="C31" s="17" t="s">
        <v>16</v>
      </c>
      <c r="E31" s="17" t="s">
        <v>16</v>
      </c>
      <c r="F31" s="12"/>
      <c r="G31" s="17" t="s">
        <v>16</v>
      </c>
      <c r="H31" s="12"/>
      <c r="I31" s="17" t="s">
        <v>16</v>
      </c>
      <c r="J31" s="12"/>
      <c r="K31" s="17" t="s">
        <v>16</v>
      </c>
      <c r="L31" s="12"/>
      <c r="M31" s="17" t="s">
        <v>16</v>
      </c>
    </row>
    <row r="32" spans="1:13" ht="16.5" customHeight="1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41"/>
      <c r="M39" s="124"/>
    </row>
    <row r="40" spans="1:13" ht="20.25" customHeight="1" thickBot="1">
      <c r="A40" s="95" t="s">
        <v>71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41"/>
      <c r="M40" s="122">
        <f>SUM(M32:M39)</f>
        <v>0</v>
      </c>
    </row>
    <row r="41" spans="1:13" ht="10.5" customHeight="1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>
      <c r="A44" s="339" t="s">
        <v>114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</row>
    <row r="45" spans="1:13" ht="40.5" customHeight="1">
      <c r="C45" s="72" t="s">
        <v>56</v>
      </c>
      <c r="D45" s="15"/>
      <c r="E45" s="72" t="s">
        <v>57</v>
      </c>
      <c r="F45" s="82"/>
      <c r="G45" s="72" t="s">
        <v>12</v>
      </c>
      <c r="H45" s="82"/>
      <c r="I45" s="72" t="s">
        <v>58</v>
      </c>
      <c r="J45" s="82"/>
      <c r="K45" s="72" t="s">
        <v>59</v>
      </c>
      <c r="L45" s="82"/>
      <c r="M45" s="72" t="s">
        <v>60</v>
      </c>
    </row>
    <row r="46" spans="1:13" ht="20.100000000000001" customHeight="1">
      <c r="A46" s="69"/>
      <c r="B46" s="69"/>
      <c r="C46" s="17" t="s">
        <v>16</v>
      </c>
      <c r="E46" s="17" t="s">
        <v>16</v>
      </c>
      <c r="F46" s="12"/>
      <c r="G46" s="17" t="s">
        <v>16</v>
      </c>
      <c r="H46" s="12"/>
      <c r="I46" s="17" t="s">
        <v>16</v>
      </c>
      <c r="J46" s="12"/>
      <c r="K46" s="17" t="s">
        <v>16</v>
      </c>
      <c r="L46" s="12"/>
      <c r="M46" s="17" t="s">
        <v>16</v>
      </c>
    </row>
    <row r="47" spans="1:13" ht="16.5" customHeight="1">
      <c r="A47" s="98" t="s">
        <v>115</v>
      </c>
      <c r="B47" s="18"/>
      <c r="C47" s="126">
        <v>525</v>
      </c>
      <c r="D47" s="127"/>
      <c r="E47" s="126"/>
      <c r="F47" s="127"/>
      <c r="G47" s="126"/>
      <c r="H47" s="130"/>
      <c r="I47" s="126"/>
      <c r="J47" s="130"/>
      <c r="K47" s="126">
        <f>SUM(C47:I47)</f>
        <v>525</v>
      </c>
      <c r="L47" s="127"/>
      <c r="M47" s="131">
        <v>449</v>
      </c>
    </row>
    <row r="48" spans="1:13" ht="16.5" customHeight="1">
      <c r="A48" s="98" t="s">
        <v>116</v>
      </c>
      <c r="B48" s="18"/>
      <c r="C48" s="126">
        <v>1697</v>
      </c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1697</v>
      </c>
      <c r="L48" s="127"/>
      <c r="M48" s="131">
        <v>1876</v>
      </c>
    </row>
    <row r="49" spans="1:13" ht="16.5" customHeight="1">
      <c r="A49" s="98" t="s">
        <v>117</v>
      </c>
      <c r="B49" s="18"/>
      <c r="C49" s="126">
        <v>5</v>
      </c>
      <c r="D49" s="127"/>
      <c r="E49" s="126"/>
      <c r="F49" s="127"/>
      <c r="G49" s="126"/>
      <c r="H49" s="130"/>
      <c r="I49" s="126"/>
      <c r="J49" s="130"/>
      <c r="K49" s="126">
        <f t="shared" si="1"/>
        <v>5</v>
      </c>
      <c r="L49" s="127"/>
      <c r="M49" s="131"/>
    </row>
    <row r="50" spans="1:13" ht="16.5" customHeight="1">
      <c r="A50" s="98" t="s">
        <v>118</v>
      </c>
      <c r="B50" s="18"/>
      <c r="C50" s="126">
        <v>136</v>
      </c>
      <c r="D50" s="127"/>
      <c r="E50" s="126"/>
      <c r="F50" s="127"/>
      <c r="G50" s="126"/>
      <c r="H50" s="130"/>
      <c r="I50" s="126"/>
      <c r="J50" s="130"/>
      <c r="K50" s="126">
        <f t="shared" si="1"/>
        <v>136</v>
      </c>
      <c r="L50" s="127"/>
      <c r="M50" s="131">
        <v>52</v>
      </c>
    </row>
    <row r="51" spans="1:13" ht="16.5" customHeight="1">
      <c r="A51" s="98" t="s">
        <v>119</v>
      </c>
      <c r="B51" s="18"/>
      <c r="C51" s="132">
        <v>53</v>
      </c>
      <c r="D51" s="130"/>
      <c r="E51" s="132"/>
      <c r="F51" s="130"/>
      <c r="G51" s="132"/>
      <c r="H51" s="130"/>
      <c r="I51" s="132"/>
      <c r="J51" s="130"/>
      <c r="K51" s="126">
        <f t="shared" si="1"/>
        <v>53</v>
      </c>
      <c r="L51" s="130"/>
      <c r="M51" s="131"/>
    </row>
    <row r="52" spans="1:13" ht="16.5" customHeight="1">
      <c r="A52" s="98" t="s">
        <v>120</v>
      </c>
      <c r="B52" s="18"/>
      <c r="C52" s="132">
        <v>400</v>
      </c>
      <c r="D52" s="130"/>
      <c r="E52" s="132"/>
      <c r="F52" s="130"/>
      <c r="G52" s="132"/>
      <c r="H52" s="130"/>
      <c r="I52" s="132"/>
      <c r="J52" s="130"/>
      <c r="K52" s="126">
        <f t="shared" si="1"/>
        <v>400</v>
      </c>
      <c r="L52" s="130"/>
      <c r="M52" s="131">
        <v>400</v>
      </c>
    </row>
    <row r="53" spans="1:13" ht="16.5" customHeight="1">
      <c r="A53" s="98" t="s">
        <v>121</v>
      </c>
      <c r="B53" s="18"/>
      <c r="C53" s="132">
        <v>215</v>
      </c>
      <c r="D53" s="130"/>
      <c r="E53" s="132"/>
      <c r="F53" s="130"/>
      <c r="G53" s="132"/>
      <c r="H53" s="130"/>
      <c r="I53" s="132"/>
      <c r="J53" s="130"/>
      <c r="K53" s="126">
        <f t="shared" si="1"/>
        <v>215</v>
      </c>
      <c r="L53" s="130"/>
      <c r="M53" s="131">
        <v>76</v>
      </c>
    </row>
    <row r="54" spans="1:13" ht="16.5" customHeight="1">
      <c r="A54" s="98" t="s">
        <v>122</v>
      </c>
      <c r="B54" s="18"/>
      <c r="C54" s="132">
        <v>22</v>
      </c>
      <c r="D54" s="130"/>
      <c r="E54" s="132"/>
      <c r="F54" s="130"/>
      <c r="G54" s="132"/>
      <c r="H54" s="130"/>
      <c r="I54" s="132"/>
      <c r="J54" s="130"/>
      <c r="K54" s="126">
        <f t="shared" si="1"/>
        <v>22</v>
      </c>
      <c r="L54" s="130"/>
      <c r="M54" s="131"/>
    </row>
    <row r="55" spans="1:13" ht="16.5" customHeight="1">
      <c r="A55" s="98" t="s">
        <v>123</v>
      </c>
      <c r="B55" s="18"/>
      <c r="C55" s="132">
        <v>149</v>
      </c>
      <c r="D55" s="130"/>
      <c r="E55" s="132"/>
      <c r="F55" s="130"/>
      <c r="G55" s="132"/>
      <c r="H55" s="130"/>
      <c r="I55" s="132"/>
      <c r="J55" s="130"/>
      <c r="K55" s="126">
        <f t="shared" si="1"/>
        <v>149</v>
      </c>
      <c r="L55" s="130"/>
      <c r="M55" s="131">
        <v>266</v>
      </c>
    </row>
    <row r="56" spans="1:13" ht="16.5" customHeight="1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40"/>
      <c r="M57" s="131"/>
    </row>
    <row r="58" spans="1:13" ht="20.100000000000001" customHeight="1" thickBot="1">
      <c r="A58" s="95" t="s">
        <v>71</v>
      </c>
      <c r="B58" s="95"/>
      <c r="C58" s="129">
        <f>SUM(C47:C57)</f>
        <v>3202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3202</v>
      </c>
      <c r="L58" s="340"/>
      <c r="M58" s="129">
        <f>SUM(M47:M57)</f>
        <v>3119</v>
      </c>
    </row>
    <row r="59" spans="1:13" ht="9" customHeight="1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/>
    <row r="64" spans="1:13" ht="54" customHeight="1"/>
    <row r="65" ht="54" customHeight="1"/>
    <row r="66" ht="19.5" customHeight="1"/>
    <row r="67" ht="17.25" customHeight="1"/>
    <row r="68" ht="17.25" customHeight="1"/>
    <row r="69" ht="18" customHeight="1"/>
    <row r="70" ht="17.25" customHeight="1"/>
    <row r="71" ht="16.5" customHeight="1"/>
    <row r="72" ht="29.25" customHeight="1"/>
    <row r="73" ht="18" customHeight="1"/>
    <row r="74" ht="17.25" customHeight="1"/>
    <row r="75" ht="19.5" customHeight="1"/>
    <row r="76" ht="16.5" customHeight="1"/>
    <row r="77" ht="29.25" customHeight="1"/>
    <row r="78" ht="16.5" customHeight="1"/>
    <row r="79" ht="17.25" customHeight="1"/>
    <row r="80" ht="19.5" customHeight="1"/>
    <row r="81" ht="5.25" customHeight="1"/>
    <row r="82" ht="19.5" customHeight="1"/>
    <row r="83" ht="19.5" customHeight="1"/>
    <row r="84" ht="19.5" customHeight="1"/>
    <row r="85" ht="19.5" customHeight="1"/>
    <row r="86" ht="17.25" customHeight="1"/>
    <row r="87" ht="16.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100" ht="17.25" customHeight="1"/>
    <row r="101" ht="17.25" customHeight="1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C1" sqref="C1:K1"/>
    </sheetView>
  </sheetViews>
  <sheetFormatPr defaultRowHeight="13.15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>
      <c r="A1" s="1"/>
      <c r="B1" s="1"/>
      <c r="C1" s="352" t="s">
        <v>124</v>
      </c>
      <c r="D1" s="352"/>
      <c r="E1" s="352"/>
      <c r="F1" s="352"/>
      <c r="G1" s="352"/>
      <c r="H1" s="352"/>
      <c r="I1" s="352"/>
      <c r="J1" s="352"/>
      <c r="K1" s="352"/>
      <c r="L1" s="1"/>
      <c r="M1" s="326" t="str">
        <f>'R&amp;P Accounts'!L2</f>
        <v>SC040310</v>
      </c>
      <c r="N1" s="326"/>
    </row>
    <row r="2" spans="1:14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ht="26.25" customHeight="1">
      <c r="A3" s="42" t="s">
        <v>125</v>
      </c>
      <c r="B3" s="42"/>
      <c r="C3" s="43"/>
      <c r="D3" s="42"/>
      <c r="E3" s="42"/>
      <c r="F3" s="42"/>
      <c r="G3" s="42"/>
      <c r="H3" s="327"/>
      <c r="I3" s="327"/>
      <c r="J3" s="327"/>
      <c r="K3" s="327"/>
      <c r="L3" s="81"/>
      <c r="M3" s="183"/>
    </row>
    <row r="5" spans="1:14" ht="15.6">
      <c r="A5" s="342" t="s">
        <v>126</v>
      </c>
      <c r="B5" s="342"/>
      <c r="C5" s="342"/>
      <c r="D5" s="342"/>
      <c r="E5" s="342"/>
      <c r="F5" s="38"/>
      <c r="G5" s="38"/>
      <c r="H5" s="38"/>
      <c r="I5" s="38"/>
      <c r="J5" s="12"/>
      <c r="K5" s="84"/>
      <c r="L5" s="84"/>
      <c r="M5" s="1"/>
    </row>
    <row r="6" spans="1:14" ht="54.75" customHeight="1">
      <c r="A6" s="70"/>
      <c r="B6" s="70"/>
      <c r="C6" s="115" t="s">
        <v>127</v>
      </c>
      <c r="D6" s="112"/>
      <c r="E6" s="115" t="s">
        <v>128</v>
      </c>
      <c r="F6" s="107"/>
      <c r="G6" s="115" t="s">
        <v>129</v>
      </c>
      <c r="H6" s="107"/>
      <c r="I6" s="115" t="s">
        <v>130</v>
      </c>
      <c r="J6" s="106"/>
      <c r="K6" s="1"/>
      <c r="L6" s="1"/>
      <c r="M6" s="1"/>
    </row>
    <row r="7" spans="1:14" ht="54" customHeight="1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131</v>
      </c>
      <c r="L7" s="84"/>
      <c r="M7" s="114" t="s">
        <v>132</v>
      </c>
    </row>
    <row r="8" spans="1:14" ht="16.5" customHeight="1">
      <c r="A8" s="108" t="s">
        <v>133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>
      <c r="A9" s="85" t="s">
        <v>18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>
      <c r="A10" s="85" t="s">
        <v>19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>
      <c r="A11" s="85" t="s">
        <v>20</v>
      </c>
      <c r="B11" s="70"/>
      <c r="C11" s="168">
        <v>136</v>
      </c>
      <c r="D11" s="169"/>
      <c r="E11" s="168"/>
      <c r="F11" s="169"/>
      <c r="G11" s="168"/>
      <c r="H11" s="167"/>
      <c r="I11" s="168"/>
      <c r="J11" s="167"/>
      <c r="K11" s="155">
        <f t="shared" si="0"/>
        <v>136</v>
      </c>
      <c r="L11" s="169"/>
      <c r="M11" s="168"/>
    </row>
    <row r="12" spans="1:14" ht="16.5" customHeight="1">
      <c r="A12" s="85" t="s">
        <v>21</v>
      </c>
      <c r="B12" s="70"/>
      <c r="C12" s="168">
        <v>7322</v>
      </c>
      <c r="D12" s="169"/>
      <c r="E12" s="168"/>
      <c r="F12" s="169"/>
      <c r="G12" s="168"/>
      <c r="H12" s="167"/>
      <c r="I12" s="168"/>
      <c r="J12" s="167"/>
      <c r="K12" s="155">
        <f t="shared" si="0"/>
        <v>7322</v>
      </c>
      <c r="L12" s="169"/>
      <c r="M12" s="168">
        <v>7392</v>
      </c>
    </row>
    <row r="13" spans="1:14" ht="17.25" customHeight="1">
      <c r="A13" s="85" t="s">
        <v>22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>
      <c r="A14" s="85" t="s">
        <v>23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>
      <c r="A15" s="85" t="s">
        <v>24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>
      <c r="A16" s="85" t="s">
        <v>25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149999999999999" thickBot="1">
      <c r="A17" s="109" t="s">
        <v>134</v>
      </c>
      <c r="B17" s="97"/>
      <c r="C17" s="173">
        <f>SUM(C9:C16)</f>
        <v>7458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7458</v>
      </c>
      <c r="L17" s="174"/>
      <c r="M17" s="173">
        <f>SUM(M9:M16)</f>
        <v>7392</v>
      </c>
    </row>
    <row r="18" spans="1:13" ht="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>
      <c r="A19" s="67" t="s">
        <v>135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>
      <c r="A20" s="85" t="s">
        <v>28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>
      <c r="A21" s="85" t="s">
        <v>29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149999999999999" thickBot="1">
      <c r="A22" s="109" t="s">
        <v>134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149999999999999" thickBot="1">
      <c r="A24" s="109" t="s">
        <v>136</v>
      </c>
      <c r="B24" s="1"/>
      <c r="C24" s="166">
        <f>C17+C22</f>
        <v>7458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7458</v>
      </c>
      <c r="L24" s="160"/>
      <c r="M24" s="166">
        <f>M17+M22</f>
        <v>7392</v>
      </c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9">
      <c r="A27" s="27" t="s">
        <v>137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>
      <c r="A28" s="86" t="s">
        <v>33</v>
      </c>
      <c r="B28" s="1"/>
      <c r="C28" s="124">
        <v>3590</v>
      </c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3590</v>
      </c>
      <c r="L28" s="160"/>
      <c r="M28" s="124">
        <v>2846</v>
      </c>
    </row>
    <row r="29" spans="1:13" ht="16.5" customHeight="1">
      <c r="A29" s="86" t="s">
        <v>34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>
      <c r="A30" s="86" t="s">
        <v>35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>
      <c r="A31" s="86" t="s">
        <v>36</v>
      </c>
      <c r="B31" s="1"/>
      <c r="C31" s="162">
        <v>3203</v>
      </c>
      <c r="D31" s="160"/>
      <c r="E31" s="162"/>
      <c r="F31" s="160"/>
      <c r="G31" s="162"/>
      <c r="H31" s="160"/>
      <c r="I31" s="162"/>
      <c r="J31" s="160"/>
      <c r="K31" s="225">
        <f t="shared" si="1"/>
        <v>3203</v>
      </c>
      <c r="L31" s="160"/>
      <c r="M31" s="162">
        <v>3119</v>
      </c>
    </row>
    <row r="32" spans="1:13" ht="16.5" customHeight="1">
      <c r="A32" s="86" t="s">
        <v>37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>
      <c r="A33" s="86" t="s">
        <v>38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>
      <c r="A34" s="87" t="s">
        <v>39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>
      <c r="A35" s="87" t="s">
        <v>40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>
      <c r="A36" s="87" t="s">
        <v>41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3.9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45" thickBot="1">
      <c r="A38" s="230" t="s">
        <v>43</v>
      </c>
      <c r="B38" s="1"/>
      <c r="C38" s="162">
        <v>351</v>
      </c>
      <c r="D38" s="160"/>
      <c r="E38" s="162"/>
      <c r="F38" s="160"/>
      <c r="G38" s="162"/>
      <c r="H38" s="160"/>
      <c r="I38" s="162"/>
      <c r="J38" s="160"/>
      <c r="K38" s="225">
        <f t="shared" si="1"/>
        <v>351</v>
      </c>
      <c r="L38" s="160"/>
      <c r="M38" s="162">
        <v>308</v>
      </c>
    </row>
    <row r="39" spans="1:14" ht="16.5" customHeight="1" thickBot="1">
      <c r="A39" s="13" t="s">
        <v>134</v>
      </c>
      <c r="B39" s="1"/>
      <c r="C39" s="163">
        <f>SUM(C28:C38)</f>
        <v>7144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7144</v>
      </c>
      <c r="L39" s="160"/>
      <c r="M39" s="159">
        <f>SUM(M28:M38)</f>
        <v>6273</v>
      </c>
    </row>
    <row r="40" spans="1:14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>
      <c r="A41" s="67" t="s">
        <v>138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>
      <c r="A42" s="86" t="s">
        <v>46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>
      <c r="A43" s="86" t="s">
        <v>47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>
      <c r="A44" s="13" t="s">
        <v>139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>
      <c r="A46" s="111" t="s">
        <v>49</v>
      </c>
      <c r="B46" s="1"/>
      <c r="C46" s="159">
        <f>+C44+C39</f>
        <v>7144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7144</v>
      </c>
      <c r="L46" s="160"/>
      <c r="M46" s="159">
        <f>+M44+M39</f>
        <v>6273</v>
      </c>
      <c r="N46" s="161"/>
    </row>
    <row r="47" spans="1:14" ht="17.25" customHeight="1" thickBot="1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>
      <c r="A48" s="40" t="s">
        <v>50</v>
      </c>
      <c r="B48" s="1"/>
      <c r="C48" s="157">
        <f>+C24-C46</f>
        <v>314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314</v>
      </c>
      <c r="L48" s="158"/>
      <c r="M48" s="157">
        <f>+M24-M46</f>
        <v>1119</v>
      </c>
    </row>
    <row r="49" spans="1:13" ht="14.25" customHeight="1" thickBot="1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>
      <c r="A50" s="97" t="s">
        <v>140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>
      <c r="A52" s="13" t="s">
        <v>52</v>
      </c>
      <c r="B52" s="1"/>
      <c r="C52" s="157">
        <f>C48+C50</f>
        <v>314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314</v>
      </c>
      <c r="L52" s="158"/>
      <c r="M52" s="157">
        <f>M48+M50</f>
        <v>1119</v>
      </c>
    </row>
    <row r="53" spans="1:13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6">
      <c r="A55" s="182" t="s">
        <v>141</v>
      </c>
    </row>
    <row r="56" spans="1:13">
      <c r="A56" s="343"/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5"/>
    </row>
    <row r="57" spans="1:13">
      <c r="A57" s="346"/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8"/>
    </row>
    <row r="58" spans="1:13">
      <c r="A58" s="346"/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8"/>
    </row>
    <row r="59" spans="1:13">
      <c r="A59" s="346"/>
      <c r="B59" s="347"/>
      <c r="C59" s="347"/>
      <c r="D59" s="347"/>
      <c r="E59" s="347"/>
      <c r="F59" s="347"/>
      <c r="G59" s="347"/>
      <c r="H59" s="347"/>
      <c r="I59" s="347"/>
      <c r="J59" s="347"/>
      <c r="K59" s="347"/>
      <c r="L59" s="347"/>
      <c r="M59" s="348"/>
    </row>
    <row r="60" spans="1:13">
      <c r="A60" s="346"/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8"/>
    </row>
    <row r="61" spans="1:13">
      <c r="A61" s="346"/>
      <c r="B61" s="347"/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8"/>
    </row>
    <row r="62" spans="1:13">
      <c r="A62" s="346"/>
      <c r="B62" s="347"/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8"/>
    </row>
    <row r="63" spans="1:13">
      <c r="A63" s="346"/>
      <c r="B63" s="347"/>
      <c r="C63" s="347"/>
      <c r="D63" s="347"/>
      <c r="E63" s="347"/>
      <c r="F63" s="347"/>
      <c r="G63" s="347"/>
      <c r="H63" s="347"/>
      <c r="I63" s="347"/>
      <c r="J63" s="347"/>
      <c r="K63" s="347"/>
      <c r="L63" s="347"/>
      <c r="M63" s="348"/>
    </row>
    <row r="64" spans="1:13">
      <c r="A64" s="349"/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1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3.15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232" t="str">
        <f>'R&amp;P Accounts'!B2</f>
        <v>Cochrane Castle Halls Management Association</v>
      </c>
      <c r="D1" s="232"/>
      <c r="E1" s="232"/>
      <c r="F1" s="232"/>
      <c r="G1" s="232"/>
      <c r="H1" s="232"/>
      <c r="I1" s="232"/>
      <c r="J1" s="232"/>
      <c r="K1" s="232"/>
      <c r="M1" s="326" t="str">
        <f>'R&amp;P Accounts'!L2</f>
        <v>SC040310</v>
      </c>
      <c r="N1" s="326"/>
    </row>
    <row r="2" spans="1:14" ht="10.5" customHeigh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s="46" customFormat="1" ht="26.25" customHeight="1">
      <c r="A3" s="42" t="s">
        <v>142</v>
      </c>
      <c r="B3" s="42"/>
      <c r="C3" s="43"/>
      <c r="D3" s="42"/>
      <c r="E3" s="42"/>
      <c r="F3" s="42"/>
      <c r="G3" s="42"/>
      <c r="H3" s="327"/>
      <c r="I3" s="327"/>
      <c r="J3" s="327"/>
      <c r="K3" s="327"/>
      <c r="L3" s="81"/>
      <c r="M3" s="45"/>
    </row>
    <row r="4" spans="1:14" ht="1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00000000000001" customHeight="1">
      <c r="A5" s="342" t="s">
        <v>143</v>
      </c>
      <c r="B5" s="342"/>
      <c r="C5" s="342"/>
      <c r="D5" s="342"/>
      <c r="E5" s="342"/>
      <c r="F5" s="38"/>
      <c r="G5" s="38"/>
      <c r="H5" s="38"/>
      <c r="I5" s="38"/>
      <c r="J5" s="12"/>
      <c r="K5" s="84"/>
      <c r="L5" s="84"/>
    </row>
    <row r="6" spans="1:14" ht="54" customHeight="1">
      <c r="A6" s="70"/>
      <c r="B6" s="70"/>
      <c r="C6" s="115" t="s">
        <v>144</v>
      </c>
      <c r="D6" s="115"/>
      <c r="E6" s="115" t="s">
        <v>145</v>
      </c>
      <c r="F6" s="116"/>
      <c r="G6" s="115" t="s">
        <v>146</v>
      </c>
      <c r="H6" s="116"/>
      <c r="I6" s="115" t="s">
        <v>147</v>
      </c>
      <c r="J6" s="106"/>
    </row>
    <row r="7" spans="1:14" ht="54" customHeight="1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148</v>
      </c>
      <c r="L7" s="84"/>
      <c r="M7" s="114" t="s">
        <v>149</v>
      </c>
    </row>
    <row r="8" spans="1:14" ht="19.5" customHeight="1">
      <c r="A8" s="108" t="s">
        <v>133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>
      <c r="A9" s="85" t="s">
        <v>18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>
      <c r="A10" s="85" t="s">
        <v>19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>
      <c r="A11" s="85" t="s">
        <v>20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>
      <c r="A12" s="85" t="s">
        <v>21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>
      <c r="A13" s="85" t="s">
        <v>22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>
      <c r="A14" s="85" t="s">
        <v>23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>
      <c r="A15" s="85" t="s">
        <v>24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>
      <c r="A16" s="85" t="s">
        <v>25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>
      <c r="A17" s="109" t="s">
        <v>134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>
      <c r="A19" s="67" t="s">
        <v>135</v>
      </c>
      <c r="C19" s="1"/>
    </row>
    <row r="20" spans="1:13" ht="16.5" customHeight="1">
      <c r="A20" s="85" t="s">
        <v>28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>
      <c r="A21" s="85" t="s">
        <v>29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>
      <c r="A22" s="109" t="s">
        <v>134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>
      <c r="A24" s="109" t="s">
        <v>136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>
      <c r="C25" s="1"/>
      <c r="K25" s="221">
        <f>IF(K24='R&amp;P Accounts'!D28,0,"cross ref error")</f>
        <v>0</v>
      </c>
    </row>
    <row r="26" spans="1:13" ht="19.5" customHeight="1">
      <c r="C26" s="1"/>
    </row>
    <row r="27" spans="1:13" ht="19.5" customHeight="1">
      <c r="A27" s="27" t="s">
        <v>137</v>
      </c>
      <c r="C27" s="1"/>
    </row>
    <row r="28" spans="1:13" ht="17.25" customHeight="1">
      <c r="A28" s="86" t="s">
        <v>33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>
      <c r="A29" s="86" t="s">
        <v>34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>
      <c r="A30" s="86" t="s">
        <v>35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>
      <c r="A31" s="86" t="s">
        <v>36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>
      <c r="A32" s="86" t="s">
        <v>37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>
      <c r="A33" s="86" t="s">
        <v>38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>
      <c r="A34" s="87" t="s">
        <v>39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>
      <c r="A35" s="87" t="s">
        <v>40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>
      <c r="A36" s="87" t="s">
        <v>41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>
      <c r="A39" s="13" t="s">
        <v>134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>
      <c r="K40" s="221">
        <f>IF(K39='R&amp;P Accounts'!D42,0,"cross ref error")</f>
        <v>0</v>
      </c>
    </row>
    <row r="41" spans="1:13" ht="27.6">
      <c r="A41" s="67" t="s">
        <v>138</v>
      </c>
    </row>
    <row r="42" spans="1:13" ht="17.25" customHeight="1">
      <c r="A42" s="86" t="s">
        <v>46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>
      <c r="A43" s="86" t="s">
        <v>47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>
      <c r="A44" s="13" t="s">
        <v>139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9" thickBot="1">
      <c r="K45" s="221">
        <f>IF(K44='R&amp;P Accounts'!D47,0,"cross ref error")</f>
        <v>0</v>
      </c>
    </row>
    <row r="46" spans="1:13" ht="17.25" customHeight="1" thickBot="1">
      <c r="A46" s="111" t="s">
        <v>49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9" thickBot="1">
      <c r="K47" s="221">
        <f>IF(K46='R&amp;P Accounts'!D49,0,"cross ref error")</f>
        <v>0</v>
      </c>
    </row>
    <row r="48" spans="1:13" ht="17.25" customHeight="1" thickBot="1">
      <c r="A48" s="40" t="s">
        <v>50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>
      <c r="A50" s="97" t="s">
        <v>140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>
      <c r="A52" s="13" t="s">
        <v>52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>
      <c r="K53" s="221">
        <f>IF(K52='R&amp;P Accounts'!D55,0,"cross ref error")</f>
        <v>0</v>
      </c>
    </row>
    <row r="55" spans="1:13" ht="15.6">
      <c r="A55" s="182" t="s">
        <v>141</v>
      </c>
    </row>
    <row r="56" spans="1:13">
      <c r="A56" s="353"/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5"/>
    </row>
    <row r="57" spans="1:13">
      <c r="A57" s="356"/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8"/>
    </row>
    <row r="58" spans="1:13">
      <c r="A58" s="356"/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8"/>
    </row>
    <row r="59" spans="1:13">
      <c r="A59" s="356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8"/>
    </row>
    <row r="60" spans="1:13">
      <c r="A60" s="356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8"/>
    </row>
    <row r="61" spans="1:13">
      <c r="A61" s="356"/>
      <c r="B61" s="357"/>
      <c r="C61" s="357"/>
      <c r="D61" s="357"/>
      <c r="E61" s="357"/>
      <c r="F61" s="357"/>
      <c r="G61" s="357"/>
      <c r="H61" s="357"/>
      <c r="I61" s="357"/>
      <c r="J61" s="357"/>
      <c r="K61" s="357"/>
      <c r="L61" s="357"/>
      <c r="M61" s="358"/>
    </row>
    <row r="62" spans="1:13">
      <c r="A62" s="356"/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8"/>
    </row>
    <row r="63" spans="1:13">
      <c r="A63" s="356"/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8"/>
    </row>
    <row r="64" spans="1:13">
      <c r="A64" s="359"/>
      <c r="B64" s="360"/>
      <c r="C64" s="360"/>
      <c r="D64" s="360"/>
      <c r="E64" s="360"/>
      <c r="F64" s="360"/>
      <c r="G64" s="360"/>
      <c r="H64" s="360"/>
      <c r="I64" s="360"/>
      <c r="J64" s="360"/>
      <c r="K64" s="360"/>
      <c r="L64" s="360"/>
      <c r="M64" s="361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814F9-D67F-4E94-AEB0-03BF705C338D}"/>
</file>

<file path=customXml/itemProps2.xml><?xml version="1.0" encoding="utf-8"?>
<ds:datastoreItem xmlns:ds="http://schemas.openxmlformats.org/officeDocument/2006/customXml" ds:itemID="{7D584BFC-4304-4E6D-AD51-D69A8B4E0572}"/>
</file>

<file path=customXml/itemProps3.xml><?xml version="1.0" encoding="utf-8"?>
<ds:datastoreItem xmlns:ds="http://schemas.openxmlformats.org/officeDocument/2006/customXml" ds:itemID="{90A25542-C76C-4C2F-8034-44377106F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Alison Adams</cp:lastModifiedBy>
  <cp:revision/>
  <dcterms:created xsi:type="dcterms:W3CDTF">2007-04-10T16:51:52Z</dcterms:created>
  <dcterms:modified xsi:type="dcterms:W3CDTF">2026-05-06T14:47:20Z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