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clearwateranalytics-my.sharepoint.com/personal/yifanwang_clearwateranalytics_com/Documents/"/>
    </mc:Choice>
  </mc:AlternateContent>
  <xr:revisionPtr revIDLastSave="32" documentId="8_{F740B5B4-F2A3-4E2F-8359-0208927C9A4A}" xr6:coauthVersionLast="47" xr6:coauthVersionMax="47" xr10:uidLastSave="{279509B8-3366-43DC-803C-FB46B417008E}"/>
  <bookViews>
    <workbookView xWindow="28680" yWindow="-120" windowWidth="29040" windowHeight="15720" tabRatio="840" activeTab="3" xr2:uid="{00000000-000D-0000-FFFF-FFFF00000000}"/>
  </bookViews>
  <sheets>
    <sheet name="R&amp;P Accounts" sheetId="2" r:id="rId1"/>
    <sheet name="Statement of balances" sheetId="3" r:id="rId2"/>
    <sheet name="Notes (1)" sheetId="8" r:id="rId3"/>
    <sheet name="Notes (2)" sheetId="4" r:id="rId4"/>
    <sheet name="Additional notes (1)  " sheetId="5" state="hidden" r:id="rId5"/>
    <sheet name="Additional notes (2)" sheetId="7" state="hidden" r:id="rId6"/>
    <sheet name="Additional notes (3)" sheetId="6" state="hidden" r:id="rId7"/>
  </sheets>
  <definedNames>
    <definedName name="_xlnm.Print_Area" localSheetId="4">'Additional notes (1)  '!$A$1:$M$61</definedName>
    <definedName name="_xlnm.Print_Area" localSheetId="2">'Notes (1)'!$A$1:$J$45</definedName>
    <definedName name="_xlnm.Print_Area" localSheetId="3">'Notes (2)'!$A$1:$L$55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2" i="8" l="1"/>
  <c r="E29" i="8"/>
  <c r="E18" i="8"/>
  <c r="E16" i="8"/>
  <c r="P9" i="3"/>
  <c r="F16" i="8"/>
  <c r="F18" i="8" s="1"/>
  <c r="K42" i="7" l="1"/>
  <c r="K43" i="7"/>
  <c r="K44" i="7" s="1"/>
  <c r="K50" i="6"/>
  <c r="K50" i="7"/>
  <c r="K11" i="5"/>
  <c r="K22" i="5"/>
  <c r="J12" i="2"/>
  <c r="K10" i="5"/>
  <c r="K12" i="5"/>
  <c r="K13" i="5"/>
  <c r="K14" i="5" s="1"/>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6" i="2"/>
  <c r="L21" i="2"/>
  <c r="L47" i="2"/>
  <c r="L42" i="2"/>
  <c r="L49" i="2" s="1"/>
  <c r="B42" i="2"/>
  <c r="F29" i="8" s="1"/>
  <c r="F32" i="8" s="1"/>
  <c r="B47" i="2"/>
  <c r="B21" i="2"/>
  <c r="B26" i="2"/>
  <c r="J34" i="2"/>
  <c r="J39" i="2"/>
  <c r="J33" i="2"/>
  <c r="J37" i="2"/>
  <c r="J31" i="2"/>
  <c r="J32" i="2"/>
  <c r="J35" i="2"/>
  <c r="J36" i="2"/>
  <c r="J38" i="2"/>
  <c r="J40" i="2"/>
  <c r="J41" i="2"/>
  <c r="J45" i="2"/>
  <c r="J47" i="2" s="1"/>
  <c r="J46" i="2"/>
  <c r="H21" i="2"/>
  <c r="D21" i="2"/>
  <c r="F21" i="2"/>
  <c r="J24" i="2"/>
  <c r="J25" i="2"/>
  <c r="D26" i="2"/>
  <c r="D28" i="2" s="1"/>
  <c r="D47" i="2"/>
  <c r="D42" i="2"/>
  <c r="F26" i="2"/>
  <c r="F47" i="2"/>
  <c r="F42" i="2"/>
  <c r="H26" i="2"/>
  <c r="H47" i="2"/>
  <c r="H49" i="2" s="1"/>
  <c r="H42" i="2"/>
  <c r="J53" i="2"/>
  <c r="K17" i="4"/>
  <c r="K9" i="7"/>
  <c r="K10" i="7"/>
  <c r="K11" i="7"/>
  <c r="K12" i="7"/>
  <c r="K13" i="7"/>
  <c r="K14" i="7"/>
  <c r="K15" i="7"/>
  <c r="K16" i="7"/>
  <c r="K20" i="7"/>
  <c r="K21" i="7"/>
  <c r="K22" i="7" s="1"/>
  <c r="K28" i="7"/>
  <c r="K29" i="7"/>
  <c r="K30" i="7"/>
  <c r="K31" i="7"/>
  <c r="K32" i="7"/>
  <c r="K33" i="7"/>
  <c r="K34" i="7"/>
  <c r="K35" i="7"/>
  <c r="K36" i="7"/>
  <c r="K37" i="7"/>
  <c r="K38" i="7"/>
  <c r="M17" i="7"/>
  <c r="M22" i="7"/>
  <c r="M44" i="7"/>
  <c r="M39" i="7"/>
  <c r="I17" i="7"/>
  <c r="I24" i="7" s="1"/>
  <c r="I22" i="7"/>
  <c r="I44" i="7"/>
  <c r="I39" i="7"/>
  <c r="G17" i="7"/>
  <c r="G24" i="7" s="1"/>
  <c r="G22" i="7"/>
  <c r="G44" i="7"/>
  <c r="G39" i="7"/>
  <c r="E17" i="7"/>
  <c r="E24" i="7" s="1"/>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c r="M44" i="6"/>
  <c r="M39" i="6"/>
  <c r="I17" i="6"/>
  <c r="I22" i="6"/>
  <c r="I44" i="6"/>
  <c r="I39" i="6"/>
  <c r="G17" i="6"/>
  <c r="G22" i="6"/>
  <c r="G44" i="6"/>
  <c r="G39" i="6"/>
  <c r="E17" i="6"/>
  <c r="E22" i="6"/>
  <c r="E24" i="6" s="1"/>
  <c r="E44" i="6"/>
  <c r="E39" i="6"/>
  <c r="C17" i="6"/>
  <c r="C22" i="6"/>
  <c r="C24" i="6"/>
  <c r="C44" i="6"/>
  <c r="C39" i="6"/>
  <c r="C46" i="6" s="1"/>
  <c r="M1" i="6"/>
  <c r="C1" i="6"/>
  <c r="M58" i="5"/>
  <c r="M60" i="5" s="1"/>
  <c r="I58" i="5"/>
  <c r="I60" i="5" s="1"/>
  <c r="G58" i="5"/>
  <c r="G60" i="5" s="1"/>
  <c r="E58" i="5"/>
  <c r="E60" i="5" s="1"/>
  <c r="C58" i="5"/>
  <c r="C60" i="5" s="1"/>
  <c r="M40" i="5"/>
  <c r="M42" i="5" s="1"/>
  <c r="J19" i="2"/>
  <c r="I40" i="5"/>
  <c r="I42" i="5" s="1"/>
  <c r="G40" i="5"/>
  <c r="G42" i="5" s="1"/>
  <c r="E40" i="5"/>
  <c r="E42" i="5" s="1"/>
  <c r="M1" i="5"/>
  <c r="H9" i="3"/>
  <c r="J9" i="3"/>
  <c r="L9" i="3"/>
  <c r="N48" i="3"/>
  <c r="P48" i="3"/>
  <c r="P41" i="3"/>
  <c r="N41" i="3"/>
  <c r="P32" i="3"/>
  <c r="N32" i="3"/>
  <c r="L32" i="3"/>
  <c r="P19" i="3"/>
  <c r="N19" i="3"/>
  <c r="C1" i="5"/>
  <c r="N7" i="3"/>
  <c r="J20" i="2"/>
  <c r="J18" i="2"/>
  <c r="J17" i="2"/>
  <c r="J16" i="2"/>
  <c r="J15" i="2"/>
  <c r="J13" i="2"/>
  <c r="N8" i="3"/>
  <c r="B1" i="4"/>
  <c r="B1" i="3"/>
  <c r="L28" i="2" l="1"/>
  <c r="L51" i="2" s="1"/>
  <c r="L55" i="2" s="1"/>
  <c r="P10" i="3" s="1"/>
  <c r="B49" i="2"/>
  <c r="F49" i="2"/>
  <c r="F28" i="2"/>
  <c r="I24" i="6"/>
  <c r="C46" i="7"/>
  <c r="G46" i="7"/>
  <c r="M46" i="7"/>
  <c r="K17" i="7"/>
  <c r="K18" i="7" s="1"/>
  <c r="G46" i="6"/>
  <c r="M46" i="6"/>
  <c r="J48" i="2"/>
  <c r="M24" i="7"/>
  <c r="J26" i="2"/>
  <c r="H28" i="2"/>
  <c r="K17" i="6"/>
  <c r="K18" i="6" s="1"/>
  <c r="G24" i="6"/>
  <c r="E46" i="7"/>
  <c r="E48" i="7" s="1"/>
  <c r="E52" i="7" s="1"/>
  <c r="I46" i="7"/>
  <c r="K39" i="7"/>
  <c r="K40" i="7" s="1"/>
  <c r="K40" i="5"/>
  <c r="J21" i="2"/>
  <c r="J22" i="2" s="1"/>
  <c r="K42" i="5"/>
  <c r="K58" i="5"/>
  <c r="K60" i="5" s="1"/>
  <c r="I46" i="6"/>
  <c r="I48" i="6" s="1"/>
  <c r="I52" i="6" s="1"/>
  <c r="K39" i="6"/>
  <c r="K40" i="6" s="1"/>
  <c r="K22" i="6"/>
  <c r="D49" i="2"/>
  <c r="J42" i="2"/>
  <c r="J43" i="2" s="1"/>
  <c r="K25" i="5"/>
  <c r="K27" i="5" s="1"/>
  <c r="E46" i="6"/>
  <c r="K44" i="6"/>
  <c r="K46" i="6" s="1"/>
  <c r="K47" i="6" s="1"/>
  <c r="B28" i="2"/>
  <c r="F51" i="2"/>
  <c r="F55" i="2" s="1"/>
  <c r="J10" i="3" s="1"/>
  <c r="K46" i="7"/>
  <c r="K45" i="7"/>
  <c r="E48" i="6"/>
  <c r="E52" i="6" s="1"/>
  <c r="K16" i="5"/>
  <c r="C48" i="6"/>
  <c r="C52" i="6" s="1"/>
  <c r="M48" i="6"/>
  <c r="M52" i="6" s="1"/>
  <c r="C48" i="7"/>
  <c r="C52" i="7" s="1"/>
  <c r="G48" i="7"/>
  <c r="G52" i="7" s="1"/>
  <c r="I48" i="7"/>
  <c r="I52" i="7" s="1"/>
  <c r="M48" i="7"/>
  <c r="M52" i="7" s="1"/>
  <c r="H51" i="2"/>
  <c r="H55" i="2" s="1"/>
  <c r="L10" i="3" s="1"/>
  <c r="K24" i="6"/>
  <c r="K24" i="7"/>
  <c r="J27" i="2"/>
  <c r="K47" i="7" l="1"/>
  <c r="J49" i="2"/>
  <c r="J50" i="2" s="1"/>
  <c r="B51" i="2"/>
  <c r="B55" i="2" s="1"/>
  <c r="F6" i="3" s="1"/>
  <c r="G48" i="6"/>
  <c r="G52" i="6" s="1"/>
  <c r="K45" i="6"/>
  <c r="D51" i="2"/>
  <c r="D55" i="2" s="1"/>
  <c r="H10" i="3" s="1"/>
  <c r="J28" i="2"/>
  <c r="J29" i="2" s="1"/>
  <c r="K48" i="6"/>
  <c r="K52" i="6" s="1"/>
  <c r="K25" i="6"/>
  <c r="K25" i="7"/>
  <c r="K48" i="7"/>
  <c r="K52" i="7" s="1"/>
  <c r="F9" i="3" l="1"/>
  <c r="N6" i="3"/>
  <c r="J51" i="2"/>
  <c r="J55" i="2" s="1"/>
  <c r="K53" i="6"/>
  <c r="F10" i="3"/>
  <c r="K53" i="7"/>
  <c r="N10" i="3" l="1"/>
  <c r="J56" i="2"/>
  <c r="N9" i="3"/>
</calcChain>
</file>

<file path=xl/sharedStrings.xml><?xml version="1.0" encoding="utf-8"?>
<sst xmlns="http://schemas.openxmlformats.org/spreadsheetml/2006/main" count="317" uniqueCount="158">
  <si>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</si>
  <si>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</si>
  <si>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</si>
  <si>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</si>
  <si>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</si>
  <si>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</si>
  <si>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</si>
  <si>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</si>
  <si>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</si>
  <si>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</si>
  <si>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</si>
  <si>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</si>
  <si>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</si>
  <si>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</si>
  <si>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</si>
  <si>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</si>
  <si>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Signature</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</si>
  <si>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</si>
  <si>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</si>
  <si>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</si>
  <si>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</si>
  <si>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</si>
  <si>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</si>
  <si>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</si>
  <si>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</si>
  <si>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</si>
  <si>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</si>
  <si>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</si>
  <si>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</si>
  <si>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</si>
  <si>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</si>
  <si>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</si>
  <si>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</si>
  <si>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</si>
  <si>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</si>
  <si>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</si>
  <si>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</si>
  <si>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</si>
  <si>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</si>
  <si>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</si>
  <si>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</si>
  <si>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</si>
  <si>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</si>
  <si>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</si>
  <si>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</si>
  <si>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</si>
  <si>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</si>
  <si>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</si>
  <si>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</si>
  <si>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</si>
  <si>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</si>
  <si>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</si>
  <si>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</si>
  <si>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</si>
  <si>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</si>
  <si>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</si>
  <si>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</si>
  <si>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</si>
  <si>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</si>
  <si>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</si>
  <si>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</si>
  <si>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</si>
  <si>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</si>
  <si>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</si>
  <si>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</si>
  <si>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</si>
  <si>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</si>
  <si>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</si>
  <si>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</si>
  <si>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</si>
  <si>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</si>
  <si>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</si>
  <si>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</si>
  <si>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</si>
  <si>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</si>
  <si>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</si>
  <si>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</si>
  <si>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</si>
  <si>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</si>
  <si>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</si>
  <si>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</si>
  <si>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</si>
  <si>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</si>
  <si>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</si>
  <si>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</si>
  <si>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</si>
  <si>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</si>
  <si>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</si>
  <si>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</si>
  <si>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</si>
  <si>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</si>
  <si>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</si>
  <si>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</si>
  <si>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</si>
  <si>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</si>
  <si>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</si>
  <si>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</si>
  <si>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</si>
  <si>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</si>
  <si>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</si>
  <si>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</si>
  <si>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</si>
  <si>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</si>
  <si>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</si>
  <si>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</si>
  <si>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</si>
  <si>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</si>
  <si>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</si>
  <si>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</si>
  <si>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</si>
  <si>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</si>
  <si>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</si>
  <si>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</si>
  <si>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</si>
  <si>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</si>
  <si>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</si>
  <si>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</si>
  <si>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</si>
  <si>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</si>
  <si>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</si>
  <si>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SC</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</si>
  <si>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</si>
  <si>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</si>
  <si>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</si>
  <si>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</si>
  <si>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</si>
  <si>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</si>
  <si>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</si>
  <si>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</si>
  <si>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</si>
  <si>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</si>
  <si>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</si>
  <si>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</si>
  <si>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</si>
  <si>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</si>
  <si>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SC049992</t>
  </si>
  <si>
    <t>Korean Language Classes</t>
  </si>
  <si>
    <t>049992</t>
  </si>
  <si>
    <t>Korean Language classes</t>
  </si>
  <si>
    <t>1.</t>
  </si>
  <si>
    <t>Basis of Accounting</t>
  </si>
  <si>
    <t>These accounts have been prepared on the Receipts &amp; payments basis in accordance with the Charities &amp; Trustee Investment (Scotland) Act 2005 and the Charities Accounts (Scotland) Regulations 2006 (as amended).</t>
  </si>
  <si>
    <t>2.</t>
  </si>
  <si>
    <t>Nature and purpose of funds</t>
  </si>
  <si>
    <t>3.</t>
  </si>
  <si>
    <t>Receipts</t>
  </si>
  <si>
    <t>Student Payments</t>
  </si>
  <si>
    <t>Korean Lanugage Classes</t>
  </si>
  <si>
    <t>4.</t>
  </si>
  <si>
    <t>Unrestricted funds are those that may be used at the discretion of the trustees in furtherance of the objects of the charity. Restricted funds have to be used for the purpose for which they were given.  During the year there were no restricted funds. During the year the Charity maintained a single unrestricted fund for the day to day running of the charity.</t>
  </si>
  <si>
    <t>Tuition Fees and Expenses</t>
  </si>
  <si>
    <t>x</t>
  </si>
  <si>
    <t>Teacher's allowance</t>
  </si>
  <si>
    <t>Trustee1</t>
  </si>
  <si>
    <t>Misook Bang</t>
  </si>
  <si>
    <t>Notes to the Accounts  - For the Year Ended 31 December 2025</t>
  </si>
  <si>
    <t>Trustee2</t>
  </si>
  <si>
    <t>Three trustees served as teacher of the Korean language classes and received teacher's allowances.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</si>
</sst>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 #,##0_-;_-* &quot;-&quot;_-;_-@_-"/>
    <numFmt numFmtId="165" formatCode="_-* #,##0.00_-;\-* #,##0.00_-;_-* &quot;-&quot;??_-;_-@_-"/>
    <numFmt numFmtId="166" formatCode="_-* #,##0_-;\-* #,##0_-;_-* &quot;-&quot;??_-;_-@_-"/>
    <numFmt numFmtId="167" formatCode="[$-809]dd\ mmmm\ yyyy;@"/>
    <numFmt numFmtId="168" formatCode="[$-F800]dddd\,\ mmmm\ dd\,\ yyyy"/>
    <numFmt numFmtId="169" formatCode="dd/mm/yyyy;@"/>
    <numFmt numFmtId="170" formatCode="* #,##0_-;\(* #,##0\)_-;_-* &quot;-&quot;??_-;_-@_-"/>
  </numFmts>
  <fonts count="40"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b/>
      <sz val="9"/>
      <color indexed="22"/>
      <name val="Arial"/>
      <family val="2"/>
    </font>
    <font>
      <i/>
      <sz val="12"/>
      <name val="Arial"/>
      <family val="2"/>
    </font>
    <font>
      <b/>
      <sz val="24"/>
      <color theme="1"/>
      <name val="Verdana"/>
      <family val="2"/>
    </font>
    <font>
      <b/>
      <sz val="24"/>
      <color theme="1"/>
      <name val="Castellar"/>
      <family val="1"/>
    </font>
    <font>
      <b/>
      <sz val="18"/>
      <color theme="3" tint="0.39997558519241921"/>
      <name val="Calibri"/>
      <family val="2"/>
      <scheme val="minor"/>
    </font>
    <font>
      <sz val="12"/>
      <name val="Calibri"/>
      <family val="2"/>
      <scheme val="minor"/>
    </font>
    <font>
      <b/>
      <sz val="12"/>
      <name val="Calibri"/>
      <family val="2"/>
      <scheme val="minor"/>
    </font>
    <font>
      <sz val="10"/>
      <name val="Calibri"/>
      <family val="2"/>
      <scheme val="minor"/>
    </font>
    <font>
      <b/>
      <sz val="12"/>
      <color theme="3" tint="0.39997558519241921"/>
      <name val="Calibri"/>
      <family val="2"/>
      <scheme val="minor"/>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30">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394">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6" fontId="6" fillId="0" borderId="0" xfId="1" applyNumberFormat="1" applyFont="1" applyAlignment="1" applyProtection="1">
      <alignment vertical="center" wrapText="1"/>
      <protection locked="0"/>
    </xf>
    <xf numFmtId="166"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164" fontId="12" fillId="0" borderId="0" xfId="1" applyNumberFormat="1" applyFont="1" applyProtection="1">
      <protection locked="0"/>
    </xf>
    <xf numFmtId="164" fontId="3" fillId="0" borderId="0" xfId="1" applyNumberFormat="1" applyFont="1" applyAlignment="1" applyProtection="1">
      <alignment horizontal="center" vertical="center" wrapText="1"/>
      <protection locked="0"/>
    </xf>
    <xf numFmtId="164" fontId="5" fillId="0" borderId="0" xfId="1" applyNumberFormat="1" applyFont="1" applyAlignment="1" applyProtection="1">
      <alignment horizontal="center" vertical="center" wrapText="1"/>
      <protection locked="0"/>
    </xf>
    <xf numFmtId="164" fontId="8" fillId="0" borderId="0" xfId="1" applyNumberFormat="1" applyFont="1" applyAlignment="1" applyProtection="1">
      <alignment horizontal="right" vertical="center" wrapText="1"/>
      <protection locked="0"/>
    </xf>
    <xf numFmtId="164" fontId="6" fillId="0" borderId="0" xfId="1" applyNumberFormat="1" applyFont="1" applyAlignment="1" applyProtection="1">
      <alignment wrapText="1"/>
      <protection locked="0"/>
    </xf>
    <xf numFmtId="164" fontId="9" fillId="0" borderId="0" xfId="1" applyNumberFormat="1" applyFont="1" applyAlignment="1" applyProtection="1">
      <protection locked="0"/>
    </xf>
    <xf numFmtId="164" fontId="10" fillId="0" borderId="1" xfId="1" applyNumberFormat="1" applyFont="1" applyBorder="1" applyAlignment="1" applyProtection="1">
      <protection locked="0"/>
    </xf>
    <xf numFmtId="164" fontId="6" fillId="0" borderId="0" xfId="1" applyNumberFormat="1" applyFont="1" applyBorder="1" applyAlignment="1" applyProtection="1">
      <protection locked="0"/>
    </xf>
    <xf numFmtId="164"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6"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164"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164"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164" fontId="12" fillId="0" borderId="0" xfId="1" applyNumberFormat="1" applyFont="1" applyBorder="1" applyProtection="1">
      <protection locked="0"/>
    </xf>
    <xf numFmtId="164" fontId="6" fillId="0" borderId="0" xfId="0" applyNumberFormat="1" applyFont="1" applyAlignment="1" applyProtection="1">
      <alignment wrapText="1"/>
      <protection locked="0"/>
    </xf>
    <xf numFmtId="164" fontId="12" fillId="0" borderId="0" xfId="0" applyNumberFormat="1" applyFont="1" applyProtection="1">
      <protection locked="0"/>
    </xf>
    <xf numFmtId="164" fontId="9" fillId="0" borderId="0" xfId="0" applyNumberFormat="1" applyFont="1" applyProtection="1">
      <protection locked="0"/>
    </xf>
    <xf numFmtId="164" fontId="9" fillId="0" borderId="3" xfId="0" applyNumberFormat="1" applyFont="1" applyBorder="1" applyProtection="1">
      <protection locked="0"/>
    </xf>
    <xf numFmtId="164" fontId="6" fillId="0" borderId="0" xfId="0" applyNumberFormat="1" applyFont="1" applyProtection="1">
      <protection locked="0"/>
    </xf>
    <xf numFmtId="164" fontId="6" fillId="0" borderId="0" xfId="0" applyNumberFormat="1" applyFont="1" applyAlignment="1" applyProtection="1">
      <alignment vertical="top" wrapText="1"/>
      <protection locked="0"/>
    </xf>
    <xf numFmtId="166"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8" fontId="0" fillId="0" borderId="5" xfId="0" applyNumberFormat="1" applyBorder="1"/>
    <xf numFmtId="168"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9"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6"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164"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6" fontId="3" fillId="0" borderId="0" xfId="1" applyNumberFormat="1" applyFont="1" applyBorder="1" applyAlignment="1" applyProtection="1">
      <alignment vertical="top" wrapText="1"/>
      <protection locked="0"/>
    </xf>
    <xf numFmtId="164"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7"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164"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7" fontId="3" fillId="0" borderId="0" xfId="1" applyNumberFormat="1" applyFont="1" applyBorder="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164"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164"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164" fontId="15" fillId="0" borderId="0" xfId="1" applyNumberFormat="1" applyFont="1" applyBorder="1" applyAlignment="1" applyProtection="1">
      <alignment horizontal="center" vertical="top" wrapText="1"/>
      <protection locked="0"/>
    </xf>
    <xf numFmtId="164" fontId="31" fillId="0" borderId="0" xfId="1" applyNumberFormat="1" applyFont="1" applyBorder="1" applyAlignment="1" applyProtection="1">
      <alignment horizontal="center" vertical="top" wrapText="1"/>
      <protection locked="0"/>
    </xf>
    <xf numFmtId="164" fontId="2" fillId="0" borderId="0" xfId="1" applyNumberFormat="1" applyFont="1" applyFill="1" applyBorder="1" applyAlignment="1" applyProtection="1">
      <alignment vertical="top" wrapText="1"/>
      <protection locked="0"/>
    </xf>
    <xf numFmtId="164" fontId="2" fillId="0" borderId="0" xfId="1" applyNumberFormat="1" applyFont="1" applyFill="1" applyBorder="1" applyAlignment="1" applyProtection="1">
      <alignment horizontal="right" vertical="top" wrapText="1"/>
      <protection locked="0"/>
    </xf>
    <xf numFmtId="164"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164" fontId="3" fillId="0" borderId="6" xfId="1" applyNumberFormat="1" applyFont="1" applyBorder="1" applyAlignment="1" applyProtection="1">
      <alignment vertical="top" wrapText="1"/>
      <protection locked="0"/>
    </xf>
    <xf numFmtId="164" fontId="3" fillId="3" borderId="7" xfId="1" applyNumberFormat="1" applyFont="1" applyFill="1" applyBorder="1" applyAlignment="1" applyProtection="1">
      <alignment vertical="top" wrapText="1"/>
      <protection locked="0"/>
    </xf>
    <xf numFmtId="164" fontId="3" fillId="0" borderId="0" xfId="0" applyNumberFormat="1" applyFont="1" applyAlignment="1" applyProtection="1">
      <alignment vertical="top" wrapText="1"/>
      <protection locked="0"/>
    </xf>
    <xf numFmtId="164" fontId="3" fillId="0" borderId="5" xfId="0" applyNumberFormat="1" applyFont="1" applyBorder="1" applyProtection="1">
      <protection locked="0"/>
    </xf>
    <xf numFmtId="164" fontId="3" fillId="0" borderId="5" xfId="0" applyNumberFormat="1" applyFont="1" applyBorder="1" applyAlignment="1" applyProtection="1">
      <alignment vertical="top" wrapText="1"/>
      <protection locked="0"/>
    </xf>
    <xf numFmtId="164" fontId="3" fillId="0" borderId="5"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right" vertical="top" wrapText="1"/>
      <protection locked="0"/>
    </xf>
    <xf numFmtId="164" fontId="3" fillId="0" borderId="6" xfId="1" applyNumberFormat="1" applyFont="1" applyBorder="1" applyAlignment="1" applyProtection="1">
      <alignment horizontal="right" vertical="top" wrapText="1"/>
      <protection locked="0"/>
    </xf>
    <xf numFmtId="164" fontId="3" fillId="3" borderId="7" xfId="1" applyNumberFormat="1" applyFont="1" applyFill="1" applyBorder="1" applyAlignment="1" applyProtection="1">
      <alignment horizontal="right" vertical="top" wrapText="1"/>
      <protection locked="0"/>
    </xf>
    <xf numFmtId="164" fontId="3" fillId="0" borderId="0" xfId="0" applyNumberFormat="1" applyFont="1" applyAlignment="1" applyProtection="1">
      <alignment horizontal="right" vertical="top" wrapText="1"/>
      <protection locked="0"/>
    </xf>
    <xf numFmtId="164" fontId="3" fillId="0" borderId="5" xfId="0" applyNumberFormat="1" applyFont="1" applyBorder="1" applyAlignment="1" applyProtection="1">
      <alignment horizontal="right"/>
      <protection locked="0"/>
    </xf>
    <xf numFmtId="164"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164" fontId="10" fillId="0" borderId="0" xfId="1" applyNumberFormat="1" applyFont="1" applyProtection="1">
      <protection locked="0"/>
    </xf>
    <xf numFmtId="164"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6" fontId="29" fillId="3" borderId="0" xfId="0" applyNumberFormat="1" applyFont="1" applyFill="1" applyAlignment="1">
      <alignment horizontal="right" wrapText="1"/>
    </xf>
    <xf numFmtId="166" fontId="3" fillId="0" borderId="5" xfId="1" applyNumberFormat="1" applyFont="1" applyBorder="1" applyAlignment="1" applyProtection="1">
      <alignment horizontal="right" vertical="top" wrapText="1"/>
      <protection locked="0"/>
    </xf>
    <xf numFmtId="166" fontId="3" fillId="0" borderId="9" xfId="1" applyNumberFormat="1" applyFont="1" applyBorder="1" applyAlignment="1" applyProtection="1">
      <alignment horizontal="right" vertical="top" wrapText="1"/>
      <protection locked="0"/>
    </xf>
    <xf numFmtId="166"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70" fontId="3" fillId="3" borderId="11" xfId="1" applyNumberFormat="1" applyFont="1" applyFill="1" applyBorder="1" applyAlignment="1" applyProtection="1">
      <alignment horizontal="right" shrinkToFit="1"/>
    </xf>
    <xf numFmtId="170" fontId="3" fillId="0" borderId="0" xfId="1" applyNumberFormat="1" applyFont="1" applyAlignment="1" applyProtection="1">
      <alignment horizontal="right" shrinkToFit="1"/>
      <protection locked="0"/>
    </xf>
    <xf numFmtId="170" fontId="3" fillId="3" borderId="12" xfId="1" applyNumberFormat="1" applyFont="1" applyFill="1" applyBorder="1" applyAlignment="1" applyProtection="1">
      <alignment horizontal="right" shrinkToFit="1"/>
    </xf>
    <xf numFmtId="170" fontId="3" fillId="3" borderId="13" xfId="1" applyNumberFormat="1" applyFont="1" applyFill="1" applyBorder="1" applyAlignment="1" applyProtection="1">
      <alignment horizontal="right" shrinkToFit="1"/>
    </xf>
    <xf numFmtId="170" fontId="3" fillId="3" borderId="14" xfId="1" applyNumberFormat="1" applyFont="1" applyFill="1" applyBorder="1" applyAlignment="1" applyProtection="1">
      <alignment horizontal="right" shrinkToFit="1"/>
    </xf>
    <xf numFmtId="170" fontId="3" fillId="0" borderId="5" xfId="1" applyNumberFormat="1" applyFont="1" applyBorder="1" applyAlignment="1" applyProtection="1">
      <alignment horizontal="right" vertical="center" shrinkToFit="1"/>
      <protection locked="0"/>
    </xf>
    <xf numFmtId="170" fontId="2" fillId="0" borderId="0" xfId="0" applyNumberFormat="1" applyFont="1" applyAlignment="1" applyProtection="1">
      <alignment horizontal="right" vertical="top" shrinkToFit="1"/>
      <protection locked="0"/>
    </xf>
    <xf numFmtId="170" fontId="3" fillId="3" borderId="5" xfId="1" applyNumberFormat="1" applyFont="1" applyFill="1" applyBorder="1" applyAlignment="1" applyProtection="1">
      <alignment horizontal="right" vertical="center" shrinkToFit="1"/>
      <protection locked="0"/>
    </xf>
    <xf numFmtId="170" fontId="3" fillId="0" borderId="9" xfId="1" applyNumberFormat="1" applyFont="1" applyBorder="1" applyAlignment="1" applyProtection="1">
      <alignment horizontal="right" vertical="center" shrinkToFit="1"/>
      <protection locked="0"/>
    </xf>
    <xf numFmtId="170" fontId="3" fillId="0" borderId="15" xfId="1" applyNumberFormat="1" applyFont="1" applyBorder="1" applyAlignment="1" applyProtection="1">
      <alignment horizontal="right" vertical="center" shrinkToFit="1"/>
      <protection locked="0"/>
    </xf>
    <xf numFmtId="170" fontId="3" fillId="3" borderId="9" xfId="1" applyNumberFormat="1" applyFont="1" applyFill="1" applyBorder="1" applyAlignment="1" applyProtection="1">
      <alignment horizontal="right" vertical="center" shrinkToFit="1"/>
      <protection locked="0"/>
    </xf>
    <xf numFmtId="170" fontId="3" fillId="3" borderId="11" xfId="1" applyNumberFormat="1" applyFont="1" applyFill="1" applyBorder="1" applyAlignment="1" applyProtection="1">
      <alignment horizontal="right" vertical="center" shrinkToFit="1"/>
    </xf>
    <xf numFmtId="170" fontId="3" fillId="3" borderId="10" xfId="1" applyNumberFormat="1" applyFont="1" applyFill="1" applyBorder="1" applyAlignment="1" applyProtection="1">
      <alignment horizontal="right" vertical="center" shrinkToFit="1"/>
      <protection locked="0"/>
    </xf>
    <xf numFmtId="164" fontId="3" fillId="0" borderId="5" xfId="0" applyNumberFormat="1" applyFont="1" applyBorder="1" applyAlignment="1" applyProtection="1">
      <alignment horizontal="left" wrapText="1"/>
      <protection locked="0"/>
    </xf>
    <xf numFmtId="164" fontId="3" fillId="0" borderId="0" xfId="0" applyNumberFormat="1" applyFont="1" applyAlignment="1" applyProtection="1">
      <alignment horizontal="left" wrapText="1"/>
      <protection locked="0"/>
    </xf>
    <xf numFmtId="170" fontId="3" fillId="3" borderId="10" xfId="1" applyNumberFormat="1" applyFont="1" applyFill="1" applyBorder="1" applyAlignment="1" applyProtection="1">
      <alignment horizontal="right" shrinkToFit="1"/>
      <protection locked="0"/>
    </xf>
    <xf numFmtId="170" fontId="3" fillId="0" borderId="0" xfId="0" applyNumberFormat="1" applyFont="1" applyAlignment="1" applyProtection="1">
      <alignment horizontal="right" shrinkToFit="1"/>
      <protection locked="0"/>
    </xf>
    <xf numFmtId="164" fontId="3" fillId="3" borderId="10" xfId="1" applyNumberFormat="1" applyFont="1" applyFill="1" applyBorder="1" applyProtection="1">
      <protection locked="0"/>
    </xf>
    <xf numFmtId="164" fontId="3" fillId="0" borderId="0" xfId="0" applyNumberFormat="1" applyFont="1" applyProtection="1">
      <protection locked="0"/>
    </xf>
    <xf numFmtId="0" fontId="2" fillId="0" borderId="0" xfId="0" applyFont="1"/>
    <xf numFmtId="164" fontId="3" fillId="0" borderId="5" xfId="1" applyNumberFormat="1" applyFont="1" applyBorder="1" applyProtection="1">
      <protection locked="0"/>
    </xf>
    <xf numFmtId="164" fontId="3" fillId="3" borderId="7" xfId="1" applyNumberFormat="1" applyFont="1" applyFill="1" applyBorder="1" applyProtection="1">
      <protection locked="0"/>
    </xf>
    <xf numFmtId="164" fontId="3" fillId="0" borderId="6" xfId="0" applyNumberFormat="1" applyFont="1" applyBorder="1" applyProtection="1">
      <protection locked="0"/>
    </xf>
    <xf numFmtId="164" fontId="3" fillId="3" borderId="7" xfId="0" applyNumberFormat="1" applyFont="1" applyFill="1" applyBorder="1" applyProtection="1">
      <protection locked="0"/>
    </xf>
    <xf numFmtId="164" fontId="3" fillId="3" borderId="10" xfId="0" applyNumberFormat="1" applyFont="1" applyFill="1" applyBorder="1" applyProtection="1">
      <protection locked="0"/>
    </xf>
    <xf numFmtId="164" fontId="3" fillId="0" borderId="0" xfId="0" applyNumberFormat="1" applyFont="1" applyAlignment="1" applyProtection="1">
      <alignment horizontal="left" vertical="top" wrapText="1"/>
      <protection locked="0"/>
    </xf>
    <xf numFmtId="164" fontId="3" fillId="0" borderId="5" xfId="1" applyNumberFormat="1" applyFont="1" applyFill="1" applyBorder="1" applyAlignment="1" applyProtection="1">
      <alignment horizontal="left" vertical="top" wrapText="1"/>
      <protection locked="0"/>
    </xf>
    <xf numFmtId="164" fontId="3" fillId="0" borderId="0" xfId="1" applyNumberFormat="1" applyFont="1" applyFill="1" applyBorder="1" applyAlignment="1" applyProtection="1">
      <alignment horizontal="left" vertical="top" wrapText="1"/>
      <protection locked="0"/>
    </xf>
    <xf numFmtId="164" fontId="3" fillId="0" borderId="5" xfId="0" applyNumberFormat="1" applyFont="1" applyBorder="1" applyAlignment="1" applyProtection="1">
      <alignment horizontal="left"/>
      <protection locked="0"/>
    </xf>
    <xf numFmtId="164" fontId="3" fillId="0" borderId="0" xfId="0" applyNumberFormat="1" applyFont="1" applyAlignment="1" applyProtection="1">
      <alignment horizontal="left"/>
      <protection locked="0"/>
    </xf>
    <xf numFmtId="164" fontId="3" fillId="0" borderId="9" xfId="0" applyNumberFormat="1" applyFont="1" applyBorder="1" applyAlignment="1" applyProtection="1">
      <alignment horizontal="left"/>
      <protection locked="0"/>
    </xf>
    <xf numFmtId="164" fontId="3" fillId="0" borderId="10" xfId="1" applyNumberFormat="1" applyFont="1" applyFill="1" applyBorder="1" applyAlignment="1" applyProtection="1">
      <alignment horizontal="left"/>
      <protection locked="0"/>
    </xf>
    <xf numFmtId="164" fontId="3" fillId="0" borderId="0" xfId="1" applyNumberFormat="1" applyFont="1" applyFill="1" applyBorder="1" applyAlignment="1" applyProtection="1">
      <alignment horizontal="left"/>
      <protection locked="0"/>
    </xf>
    <xf numFmtId="164" fontId="3" fillId="0" borderId="0" xfId="0" applyNumberFormat="1" applyFont="1" applyAlignment="1" applyProtection="1">
      <alignment horizontal="center" vertical="top" wrapText="1"/>
      <protection locked="0"/>
    </xf>
    <xf numFmtId="164" fontId="2" fillId="0" borderId="5" xfId="1" applyNumberFormat="1" applyFont="1" applyBorder="1" applyAlignment="1" applyProtection="1">
      <alignment vertical="top" wrapText="1"/>
      <protection locked="0"/>
    </xf>
    <xf numFmtId="164" fontId="2" fillId="0" borderId="5" xfId="0" applyNumberFormat="1" applyFont="1" applyBorder="1" applyProtection="1">
      <protection locked="0"/>
    </xf>
    <xf numFmtId="164" fontId="2" fillId="0" borderId="0" xfId="0" applyNumberFormat="1" applyFont="1" applyProtection="1">
      <protection locked="0"/>
    </xf>
    <xf numFmtId="164" fontId="2" fillId="0" borderId="9" xfId="0" applyNumberFormat="1" applyFont="1" applyBorder="1" applyProtection="1">
      <protection locked="0"/>
    </xf>
    <xf numFmtId="170" fontId="2" fillId="0" borderId="0" xfId="1" applyNumberFormat="1" applyFont="1" applyAlignment="1" applyProtection="1">
      <alignment horizontal="right" shrinkToFit="1"/>
      <protection locked="0"/>
    </xf>
    <xf numFmtId="170"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7"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164" fontId="3" fillId="0" borderId="5" xfId="1" applyNumberFormat="1" applyFont="1" applyBorder="1" applyAlignment="1" applyProtection="1">
      <alignment wrapText="1"/>
      <protection locked="0"/>
    </xf>
    <xf numFmtId="164" fontId="3" fillId="0" borderId="0" xfId="1" applyNumberFormat="1" applyFont="1" applyAlignment="1" applyProtection="1">
      <alignment wrapText="1"/>
      <protection locked="0"/>
    </xf>
    <xf numFmtId="164" fontId="3" fillId="3" borderId="5" xfId="1" applyNumberFormat="1" applyFont="1" applyFill="1" applyBorder="1" applyAlignment="1" applyProtection="1">
      <alignment wrapText="1"/>
    </xf>
    <xf numFmtId="164" fontId="2" fillId="0" borderId="0" xfId="0" applyNumberFormat="1" applyFont="1" applyAlignment="1" applyProtection="1">
      <alignment wrapText="1"/>
      <protection locked="0"/>
    </xf>
    <xf numFmtId="164" fontId="3" fillId="3" borderId="16" xfId="1" applyNumberFormat="1" applyFont="1" applyFill="1" applyBorder="1" applyAlignment="1" applyProtection="1">
      <alignment wrapText="1"/>
    </xf>
    <xf numFmtId="164" fontId="3" fillId="0" borderId="2" xfId="1" applyNumberFormat="1" applyFont="1" applyBorder="1" applyAlignment="1" applyProtection="1">
      <alignment wrapText="1"/>
      <protection locked="0"/>
    </xf>
    <xf numFmtId="164" fontId="3" fillId="3" borderId="7" xfId="1" applyNumberFormat="1" applyFont="1" applyFill="1" applyBorder="1" applyAlignment="1" applyProtection="1">
      <alignment wrapText="1"/>
    </xf>
    <xf numFmtId="164" fontId="8" fillId="0" borderId="0" xfId="1" applyNumberFormat="1" applyFont="1" applyAlignment="1" applyProtection="1">
      <alignment wrapText="1"/>
      <protection locked="0"/>
    </xf>
    <xf numFmtId="164" fontId="3" fillId="0" borderId="0" xfId="1" applyNumberFormat="1" applyFont="1" applyBorder="1" applyAlignment="1" applyProtection="1">
      <alignment wrapText="1"/>
      <protection locked="0"/>
    </xf>
    <xf numFmtId="164" fontId="2" fillId="0" borderId="0" xfId="1" applyNumberFormat="1" applyFont="1" applyBorder="1" applyAlignment="1" applyProtection="1">
      <alignment wrapText="1"/>
      <protection locked="0"/>
    </xf>
    <xf numFmtId="164" fontId="2" fillId="0" borderId="0" xfId="1" applyNumberFormat="1" applyFont="1" applyAlignment="1" applyProtection="1">
      <alignment wrapText="1"/>
      <protection locked="0"/>
    </xf>
    <xf numFmtId="164" fontId="3" fillId="3" borderId="17" xfId="1" applyNumberFormat="1" applyFont="1" applyFill="1" applyBorder="1" applyAlignment="1" applyProtection="1">
      <alignment wrapText="1"/>
    </xf>
    <xf numFmtId="164" fontId="12" fillId="0" borderId="0" xfId="1" applyNumberFormat="1" applyFont="1" applyAlignment="1" applyProtection="1">
      <protection locked="0"/>
    </xf>
    <xf numFmtId="164" fontId="7" fillId="0" borderId="0" xfId="1" applyNumberFormat="1" applyFont="1" applyAlignment="1" applyProtection="1">
      <alignment wrapText="1"/>
      <protection locked="0"/>
    </xf>
    <xf numFmtId="164" fontId="9" fillId="0" borderId="0" xfId="0" applyNumberFormat="1" applyFont="1" applyAlignment="1" applyProtection="1">
      <alignment wrapText="1"/>
      <protection locked="0"/>
    </xf>
    <xf numFmtId="164" fontId="3" fillId="0" borderId="15" xfId="1" applyNumberFormat="1" applyFont="1" applyBorder="1" applyAlignment="1" applyProtection="1">
      <alignment wrapText="1"/>
      <protection locked="0"/>
    </xf>
    <xf numFmtId="164" fontId="3" fillId="0" borderId="18" xfId="1" applyNumberFormat="1" applyFont="1" applyBorder="1" applyAlignment="1" applyProtection="1">
      <alignment wrapText="1"/>
      <protection locked="0"/>
    </xf>
    <xf numFmtId="164" fontId="3" fillId="3" borderId="11" xfId="1" applyNumberFormat="1" applyFont="1" applyFill="1" applyBorder="1" applyAlignment="1" applyProtection="1">
      <alignment wrapText="1"/>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164" fontId="3" fillId="0" borderId="5" xfId="0" applyNumberFormat="1" applyFont="1" applyBorder="1" applyAlignment="1" applyProtection="1">
      <alignment horizontal="right" wrapText="1"/>
      <protection locked="0"/>
    </xf>
    <xf numFmtId="164" fontId="3" fillId="0" borderId="0" xfId="1" applyNumberFormat="1" applyFont="1" applyBorder="1" applyAlignment="1" applyProtection="1">
      <alignment horizontal="center" vertical="top" wrapText="1"/>
      <protection locked="0"/>
    </xf>
    <xf numFmtId="165" fontId="19" fillId="0" borderId="0" xfId="0" applyNumberFormat="1" applyFont="1" applyAlignment="1" applyProtection="1">
      <alignment horizontal="left" vertical="top" wrapText="1"/>
      <protection locked="0"/>
    </xf>
    <xf numFmtId="164" fontId="3" fillId="0" borderId="0" xfId="1" applyNumberFormat="1" applyFont="1" applyFill="1" applyBorder="1" applyAlignment="1" applyProtection="1">
      <alignment vertical="top" wrapText="1"/>
      <protection locked="0"/>
    </xf>
    <xf numFmtId="170" fontId="3" fillId="0" borderId="0" xfId="1" applyNumberFormat="1" applyFont="1" applyBorder="1" applyAlignment="1" applyProtection="1">
      <alignment horizontal="right" shrinkToFit="1"/>
      <protection locked="0"/>
    </xf>
    <xf numFmtId="170" fontId="3" fillId="0" borderId="0" xfId="1" applyNumberFormat="1" applyFont="1" applyFill="1" applyBorder="1" applyAlignment="1" applyProtection="1">
      <alignment horizontal="right" shrinkToFit="1"/>
    </xf>
    <xf numFmtId="170" fontId="3" fillId="0" borderId="3" xfId="1" applyNumberFormat="1" applyFont="1" applyFill="1" applyBorder="1" applyAlignment="1" applyProtection="1">
      <alignment horizontal="right" shrinkToFit="1"/>
    </xf>
    <xf numFmtId="164" fontId="12" fillId="0" borderId="0" xfId="0" applyNumberFormat="1" applyFont="1" applyAlignment="1" applyProtection="1">
      <alignment vertical="top"/>
      <protection locked="0"/>
    </xf>
    <xf numFmtId="165" fontId="12" fillId="0" borderId="0" xfId="0" applyNumberFormat="1" applyFont="1" applyProtection="1">
      <protection locked="0"/>
    </xf>
    <xf numFmtId="165" fontId="12" fillId="0" borderId="0" xfId="0" applyNumberFormat="1" applyFont="1" applyAlignment="1" applyProtection="1">
      <alignment vertical="top"/>
      <protection locked="0"/>
    </xf>
    <xf numFmtId="170" fontId="3" fillId="0" borderId="0" xfId="1" applyNumberFormat="1" applyFont="1" applyFill="1" applyBorder="1" applyAlignment="1" applyProtection="1">
      <alignment horizontal="right" shrinkToFit="1"/>
      <protection locked="0"/>
    </xf>
    <xf numFmtId="170" fontId="3" fillId="3" borderId="10" xfId="0" applyNumberFormat="1" applyFont="1" applyFill="1" applyBorder="1" applyAlignment="1" applyProtection="1">
      <alignment horizontal="right" shrinkToFit="1"/>
      <protection locked="0"/>
    </xf>
    <xf numFmtId="164" fontId="3" fillId="0" borderId="5" xfId="0" applyNumberFormat="1" applyFont="1" applyBorder="1" applyAlignment="1" applyProtection="1">
      <alignment wrapText="1"/>
      <protection locked="0"/>
    </xf>
    <xf numFmtId="164" fontId="3" fillId="0" borderId="9" xfId="0" applyNumberFormat="1" applyFont="1" applyBorder="1" applyProtection="1">
      <protection locked="0"/>
    </xf>
    <xf numFmtId="164" fontId="3" fillId="3" borderId="10" xfId="1" applyNumberFormat="1" applyFont="1" applyFill="1" applyBorder="1" applyAlignment="1" applyProtection="1">
      <protection locked="0"/>
    </xf>
    <xf numFmtId="164" fontId="3" fillId="0" borderId="0" xfId="1" applyNumberFormat="1" applyFont="1" applyBorder="1" applyAlignment="1" applyProtection="1">
      <protection locked="0"/>
    </xf>
    <xf numFmtId="164" fontId="3" fillId="0" borderId="0" xfId="0" applyNumberFormat="1" applyFont="1" applyAlignment="1" applyProtection="1">
      <alignment wrapText="1"/>
      <protection locked="0"/>
    </xf>
    <xf numFmtId="0" fontId="4" fillId="0" borderId="0" xfId="0" quotePrefix="1" applyFont="1" applyAlignment="1" applyProtection="1">
      <alignment vertical="center" wrapText="1"/>
      <protection locked="0"/>
    </xf>
    <xf numFmtId="0" fontId="1" fillId="0" borderId="0" xfId="2"/>
    <xf numFmtId="0" fontId="34" fillId="0" borderId="0" xfId="2" applyFont="1" applyAlignment="1">
      <alignment vertical="center" wrapText="1"/>
    </xf>
    <xf numFmtId="0" fontId="35" fillId="0" borderId="0" xfId="2" applyFont="1" applyAlignment="1">
      <alignment vertical="top" wrapText="1"/>
    </xf>
    <xf numFmtId="0" fontId="35" fillId="0" borderId="0" xfId="2" applyFont="1" applyAlignment="1">
      <alignment horizontal="center" vertical="top" wrapText="1"/>
    </xf>
    <xf numFmtId="0" fontId="36" fillId="0" borderId="0" xfId="2" applyFont="1"/>
    <xf numFmtId="0" fontId="37" fillId="0" borderId="0" xfId="2" quotePrefix="1" applyFont="1"/>
    <xf numFmtId="0" fontId="37" fillId="0" borderId="0" xfId="2" applyFont="1"/>
    <xf numFmtId="0" fontId="36" fillId="0" borderId="0" xfId="2" applyFont="1" applyAlignment="1">
      <alignment horizontal="right"/>
    </xf>
    <xf numFmtId="0" fontId="38" fillId="0" borderId="0" xfId="2" applyFont="1"/>
    <xf numFmtId="0" fontId="36" fillId="0" borderId="0" xfId="2" applyFont="1" applyAlignment="1">
      <alignment horizontal="left" vertical="top" wrapText="1"/>
    </xf>
    <xf numFmtId="0" fontId="36" fillId="0" borderId="0" xfId="2" applyFont="1" applyAlignment="1">
      <alignment vertical="top" wrapText="1"/>
    </xf>
    <xf numFmtId="3" fontId="36" fillId="0" borderId="0" xfId="2" applyNumberFormat="1" applyFont="1"/>
    <xf numFmtId="0" fontId="36" fillId="0" borderId="29" xfId="2" applyFont="1" applyBorder="1" applyAlignment="1">
      <alignment horizontal="right"/>
    </xf>
    <xf numFmtId="0" fontId="36" fillId="0" borderId="0" xfId="2" applyFont="1" applyAlignment="1">
      <alignment vertical="center"/>
    </xf>
    <xf numFmtId="3" fontId="36" fillId="0" borderId="0" xfId="2" applyNumberFormat="1" applyFont="1" applyAlignment="1">
      <alignment vertical="center"/>
    </xf>
    <xf numFmtId="0" fontId="1" fillId="0" borderId="0" xfId="2" applyAlignment="1">
      <alignment vertical="center"/>
    </xf>
    <xf numFmtId="0" fontId="38" fillId="0" borderId="0" xfId="2" applyFont="1" applyAlignment="1">
      <alignment vertical="center"/>
    </xf>
    <xf numFmtId="3" fontId="36" fillId="0" borderId="0" xfId="2" applyNumberFormat="1" applyFont="1" applyAlignment="1">
      <alignment horizontal="right" vertical="center"/>
    </xf>
    <xf numFmtId="1" fontId="36" fillId="0" borderId="0" xfId="2" applyNumberFormat="1" applyFont="1" applyAlignment="1">
      <alignment vertical="center"/>
    </xf>
    <xf numFmtId="0" fontId="39" fillId="0" borderId="0" xfId="2" applyFont="1" applyAlignment="1">
      <alignment vertical="center"/>
    </xf>
    <xf numFmtId="3" fontId="36" fillId="0" borderId="1" xfId="2" applyNumberFormat="1" applyFont="1" applyBorder="1" applyAlignment="1">
      <alignment vertical="center"/>
    </xf>
    <xf numFmtId="0" fontId="10" fillId="0" borderId="0" xfId="2" applyFont="1"/>
    <xf numFmtId="3" fontId="37" fillId="0" borderId="0" xfId="2" applyNumberFormat="1" applyFont="1"/>
    <xf numFmtId="166" fontId="36" fillId="0" borderId="0" xfId="1" applyNumberFormat="1" applyFont="1" applyAlignment="1">
      <alignment vertical="center"/>
    </xf>
    <xf numFmtId="3" fontId="37" fillId="0" borderId="0" xfId="2" applyNumberFormat="1" applyFont="1" applyAlignment="1">
      <alignment vertical="center"/>
    </xf>
    <xf numFmtId="0" fontId="36" fillId="0" borderId="0" xfId="2" applyFont="1" applyAlignment="1">
      <alignment vertical="center" wrapText="1"/>
    </xf>
    <xf numFmtId="0" fontId="36" fillId="0" borderId="0" xfId="2" applyFont="1" applyAlignment="1">
      <alignment horizontal="left" vertical="center" wrapText="1"/>
    </xf>
    <xf numFmtId="0" fontId="36" fillId="0" borderId="0" xfId="2" applyFont="1" applyAlignment="1">
      <alignment horizontal="left" vertical="center"/>
    </xf>
    <xf numFmtId="4" fontId="0" fillId="0" borderId="0" xfId="0" applyNumberFormat="1"/>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left" vertical="top" wrapText="1"/>
      <protection locked="0"/>
    </xf>
    <xf numFmtId="0" fontId="2" fillId="0" borderId="26" xfId="1" applyNumberFormat="1" applyFont="1" applyBorder="1" applyAlignment="1" applyProtection="1">
      <alignment horizontal="left" vertical="top" wrapText="1"/>
      <protection locked="0"/>
    </xf>
    <xf numFmtId="0" fontId="2" fillId="0" borderId="28" xfId="1" applyNumberFormat="1" applyFont="1" applyBorder="1" applyAlignment="1" applyProtection="1">
      <alignment horizontal="left" vertical="top" wrapText="1"/>
      <protection locked="0"/>
    </xf>
    <xf numFmtId="0" fontId="2" fillId="0" borderId="22" xfId="1" applyNumberFormat="1" applyFont="1" applyBorder="1" applyAlignment="1" applyProtection="1">
      <alignment horizontal="left" vertical="top" wrapText="1"/>
      <protection locked="0"/>
    </xf>
    <xf numFmtId="0" fontId="2" fillId="0" borderId="0" xfId="1" applyNumberFormat="1" applyFont="1" applyBorder="1" applyAlignment="1" applyProtection="1">
      <alignment horizontal="left" vertical="top" wrapText="1"/>
      <protection locked="0"/>
    </xf>
    <xf numFmtId="0" fontId="2" fillId="0" borderId="25" xfId="1" applyNumberFormat="1" applyFont="1" applyBorder="1" applyAlignment="1" applyProtection="1">
      <alignment horizontal="left" vertical="top" wrapText="1"/>
      <protection locked="0"/>
    </xf>
    <xf numFmtId="0" fontId="2" fillId="0" borderId="23" xfId="1" applyNumberFormat="1" applyFont="1" applyBorder="1" applyAlignment="1" applyProtection="1">
      <alignment horizontal="left" vertical="top" wrapText="1"/>
      <protection locked="0"/>
    </xf>
    <xf numFmtId="0" fontId="2" fillId="0" borderId="4" xfId="1" applyNumberFormat="1" applyFont="1" applyBorder="1" applyAlignment="1" applyProtection="1">
      <alignment horizontal="left" vertical="top" wrapText="1"/>
      <protection locked="0"/>
    </xf>
    <xf numFmtId="0" fontId="2" fillId="0" borderId="24" xfId="1" applyNumberFormat="1" applyFont="1" applyBorder="1" applyAlignment="1" applyProtection="1">
      <alignment horizontal="left" vertical="top" wrapText="1"/>
      <protection locked="0"/>
    </xf>
    <xf numFmtId="0" fontId="12" fillId="0" borderId="0" xfId="0" applyFont="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2" fillId="0" borderId="19" xfId="1" applyNumberFormat="1" applyFont="1" applyBorder="1" applyAlignment="1" applyProtection="1">
      <alignment horizontal="left" wrapText="1"/>
      <protection locked="0"/>
    </xf>
    <xf numFmtId="164" fontId="2" fillId="0" borderId="1" xfId="1" applyNumberFormat="1" applyFont="1" applyBorder="1" applyAlignment="1" applyProtection="1">
      <alignment horizontal="left" wrapText="1"/>
      <protection locked="0"/>
    </xf>
    <xf numFmtId="164" fontId="2" fillId="0" borderId="20" xfId="1" applyNumberFormat="1" applyFont="1" applyBorder="1" applyAlignment="1" applyProtection="1">
      <alignment horizontal="left" wrapText="1"/>
      <protection locked="0"/>
    </xf>
    <xf numFmtId="164" fontId="2" fillId="0" borderId="23" xfId="1" applyNumberFormat="1" applyFont="1" applyBorder="1" applyAlignment="1" applyProtection="1">
      <alignment horizontal="left" wrapText="1"/>
      <protection locked="0"/>
    </xf>
    <xf numFmtId="164" fontId="2" fillId="0" borderId="4" xfId="1" applyNumberFormat="1" applyFont="1" applyBorder="1" applyAlignment="1" applyProtection="1">
      <alignment horizontal="left" wrapText="1"/>
      <protection locked="0"/>
    </xf>
    <xf numFmtId="164" fontId="2" fillId="0" borderId="24" xfId="1" applyNumberFormat="1"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6" fillId="0" borderId="0" xfId="0" applyFont="1" applyAlignment="1" applyProtection="1">
      <alignment horizontal="center" vertical="top"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4" xfId="0" applyFont="1" applyBorder="1" applyAlignment="1" applyProtection="1">
      <alignment horizontal="center"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164" fontId="4" fillId="0" borderId="0" xfId="1" applyNumberFormat="1" applyFont="1" applyFill="1" applyAlignment="1" applyProtection="1">
      <alignment horizontal="left"/>
      <protection locked="0"/>
    </xf>
    <xf numFmtId="167" fontId="3" fillId="0" borderId="9" xfId="1" applyNumberFormat="1" applyFont="1" applyBorder="1" applyAlignment="1" applyProtection="1">
      <alignment horizontal="center" vertical="center" wrapText="1"/>
      <protection locked="0"/>
    </xf>
    <xf numFmtId="167" fontId="3" fillId="0" borderId="6" xfId="1" applyNumberFormat="1" applyFont="1" applyBorder="1" applyAlignment="1" applyProtection="1">
      <alignment horizontal="center" vertical="center" wrapText="1"/>
      <protection locked="0"/>
    </xf>
    <xf numFmtId="164" fontId="2" fillId="0" borderId="27" xfId="1" applyNumberFormat="1" applyFont="1" applyBorder="1" applyAlignment="1" applyProtection="1">
      <alignment horizontal="left" vertical="top" wrapText="1"/>
      <protection locked="0"/>
    </xf>
    <xf numFmtId="164" fontId="2" fillId="0" borderId="26" xfId="1" applyNumberFormat="1" applyFont="1" applyBorder="1" applyAlignment="1" applyProtection="1">
      <alignment horizontal="left" vertical="top" wrapText="1"/>
      <protection locked="0"/>
    </xf>
    <xf numFmtId="164" fontId="2" fillId="0" borderId="28" xfId="1" applyNumberFormat="1" applyFont="1" applyBorder="1" applyAlignment="1" applyProtection="1">
      <alignment horizontal="left" vertical="top" wrapText="1"/>
      <protection locked="0"/>
    </xf>
    <xf numFmtId="164" fontId="2" fillId="0" borderId="23" xfId="1" applyNumberFormat="1" applyFont="1" applyBorder="1" applyAlignment="1" applyProtection="1">
      <alignment horizontal="left" vertical="top" wrapText="1"/>
      <protection locked="0"/>
    </xf>
    <xf numFmtId="164" fontId="2" fillId="0" borderId="4" xfId="1" applyNumberFormat="1" applyFont="1" applyBorder="1" applyAlignment="1" applyProtection="1">
      <alignment horizontal="left" vertical="top" wrapText="1"/>
      <protection locked="0"/>
    </xf>
    <xf numFmtId="164" fontId="2" fillId="0" borderId="24" xfId="1" applyNumberFormat="1" applyFont="1" applyBorder="1" applyAlignment="1" applyProtection="1">
      <alignment horizontal="left" vertical="top" wrapText="1"/>
      <protection locked="0"/>
    </xf>
    <xf numFmtId="0" fontId="3" fillId="0" borderId="0" xfId="0" applyFont="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8" fontId="3" fillId="0" borderId="4" xfId="0" applyNumberFormat="1" applyFont="1" applyBorder="1" applyAlignment="1" applyProtection="1">
      <alignment horizontal="center" vertical="center"/>
      <protection locked="0"/>
    </xf>
    <xf numFmtId="168"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164" fontId="17" fillId="0" borderId="0" xfId="1" applyNumberFormat="1" applyFont="1" applyBorder="1" applyAlignment="1" applyProtection="1">
      <alignment horizontal="center" wrapText="1"/>
      <protection locked="0"/>
    </xf>
    <xf numFmtId="164" fontId="5" fillId="0" borderId="0" xfId="1" applyNumberFormat="1" applyFont="1" applyBorder="1" applyAlignment="1" applyProtection="1">
      <alignment horizontal="right" vertical="top" wrapText="1"/>
      <protection locked="0"/>
    </xf>
    <xf numFmtId="164"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3" fillId="0" borderId="0" xfId="0" applyFont="1" applyAlignment="1" applyProtection="1">
      <alignment horizontal="center" wrapText="1"/>
      <protection locked="0"/>
    </xf>
    <xf numFmtId="164" fontId="25" fillId="0" borderId="4" xfId="1" applyNumberFormat="1" applyFont="1" applyBorder="1" applyAlignment="1" applyProtection="1">
      <alignment horizontal="right" vertical="top" wrapText="1"/>
      <protection locked="0"/>
    </xf>
    <xf numFmtId="164"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wrapText="1"/>
      <protection locked="0"/>
    </xf>
    <xf numFmtId="164" fontId="12" fillId="0" borderId="0" xfId="1" applyNumberFormat="1" applyFo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164" fontId="12" fillId="0" borderId="0" xfId="1" applyNumberFormat="1" applyFont="1" applyBorder="1" applyProtection="1">
      <protection locked="0"/>
    </xf>
    <xf numFmtId="164"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9" fontId="13" fillId="2" borderId="0" xfId="0" applyNumberFormat="1" applyFont="1" applyFill="1" applyAlignment="1" applyProtection="1">
      <alignment horizontal="left" vertical="center"/>
      <protection locked="0"/>
    </xf>
    <xf numFmtId="164" fontId="2" fillId="0" borderId="19"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horizontal="left" vertical="top" wrapText="1"/>
      <protection locked="0"/>
    </xf>
    <xf numFmtId="164"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36" fillId="0" borderId="0" xfId="2" applyFont="1" applyAlignment="1">
      <alignment horizontal="left" vertical="center" wrapText="1"/>
    </xf>
    <xf numFmtId="0" fontId="33" fillId="0" borderId="0" xfId="2" applyFont="1" applyAlignment="1">
      <alignment horizontal="center" vertical="center" wrapText="1"/>
    </xf>
    <xf numFmtId="0" fontId="35" fillId="0" borderId="0" xfId="2" applyFont="1" applyAlignment="1">
      <alignment horizontal="left" vertical="top" wrapText="1"/>
    </xf>
    <xf numFmtId="0" fontId="36" fillId="0" borderId="0" xfId="2" applyFont="1" applyAlignment="1">
      <alignment horizontal="left" vertical="top" wrapText="1"/>
    </xf>
    <xf numFmtId="0" fontId="19" fillId="0" borderId="0" xfId="0" applyFont="1" applyAlignment="1" applyProtection="1">
      <alignment horizontal="left"/>
      <protection locked="0"/>
    </xf>
    <xf numFmtId="164" fontId="3" fillId="0" borderId="0" xfId="1" applyNumberFormat="1" applyFont="1" applyBorder="1" applyAlignment="1" applyProtection="1">
      <alignment horizontal="right" vertical="top" wrapText="1"/>
      <protection locked="0"/>
    </xf>
    <xf numFmtId="0" fontId="4" fillId="0" borderId="0" xfId="0" applyFont="1" applyAlignment="1" applyProtection="1">
      <alignment horizontal="left"/>
      <protection locked="0"/>
    </xf>
    <xf numFmtId="164"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164"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3">
    <cellStyle name="Comma" xfId="1" builtinId="3"/>
    <cellStyle name="Normal" xfId="0" builtinId="0"/>
    <cellStyle name="Normal 2" xfId="2" xr:uid="{343BF872-CEB6-4038-8845-0A539BB8C3A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1</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a:p>
          <a:endParaRPr lang="en-GB"/>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12</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1895476</xdr:colOff>
      <xdr:row>5</xdr:row>
      <xdr:rowOff>180976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25" zoomScale="75" zoomScaleNormal="85" zoomScaleSheetLayoutView="80" workbookViewId="0">
      <selection activeCell="B34" sqref="B34"/>
    </sheetView>
  </sheetViews>
  <sheetFormatPr defaultColWidth="9.140625" defaultRowHeight="12.75" x14ac:dyDescent="0.2"/>
  <cols>
    <col min="1" max="1" width="35.28515625" style="1" customWidth="1"/>
    <col min="2" max="2" width="16.140625" style="30" customWidth="1"/>
    <col min="3" max="3" width="1.7109375" style="1" customWidth="1"/>
    <col min="4" max="4" width="16.28515625" style="1" customWidth="1"/>
    <col min="5" max="5" width="1.5703125" style="1" customWidth="1"/>
    <col min="6" max="6" width="13.85546875" style="1" customWidth="1"/>
    <col min="7" max="7" width="3.5703125" style="1" customWidth="1"/>
    <col min="8" max="8" width="15.42578125" style="1" customWidth="1"/>
    <col min="9" max="9" width="1.5703125" style="1" customWidth="1"/>
    <col min="10" max="10" width="16" style="1" customWidth="1"/>
    <col min="11" max="11" width="1.5703125" style="1" customWidth="1"/>
    <col min="12" max="12" width="16.85546875" style="1" customWidth="1"/>
    <col min="13" max="16384" width="9.140625" style="1"/>
  </cols>
  <sheetData>
    <row r="1" spans="1:13" ht="18" customHeight="1" x14ac:dyDescent="0.2">
      <c r="A1" s="308"/>
      <c r="B1" s="312" t="s">
        <v>71</v>
      </c>
      <c r="C1" s="312"/>
      <c r="D1" s="312"/>
      <c r="E1" s="312"/>
      <c r="F1" s="312"/>
      <c r="G1" s="312"/>
      <c r="H1" s="312"/>
      <c r="I1" s="312"/>
      <c r="J1" s="312"/>
      <c r="L1" s="186" t="s">
        <v>73</v>
      </c>
      <c r="M1" s="185"/>
    </row>
    <row r="2" spans="1:13" ht="30.75" customHeight="1" x14ac:dyDescent="0.2">
      <c r="A2" s="308"/>
      <c r="B2" s="313" t="s">
        <v>136</v>
      </c>
      <c r="C2" s="313"/>
      <c r="D2" s="313"/>
      <c r="E2" s="313"/>
      <c r="F2" s="313"/>
      <c r="G2" s="313"/>
      <c r="H2" s="313"/>
      <c r="I2" s="313"/>
      <c r="J2" s="313"/>
      <c r="L2" s="187" t="s">
        <v>120</v>
      </c>
      <c r="M2" s="69"/>
    </row>
    <row r="3" spans="1:13" ht="24" customHeight="1" x14ac:dyDescent="0.2">
      <c r="A3" s="308"/>
      <c r="B3" s="309" t="s">
        <v>13</v>
      </c>
      <c r="C3" s="310"/>
      <c r="D3" s="310"/>
      <c r="E3" s="310"/>
      <c r="F3" s="310"/>
      <c r="G3" s="310"/>
      <c r="H3" s="310"/>
      <c r="I3" s="310"/>
      <c r="J3" s="311"/>
      <c r="L3" s="230" t="s">
        <v>137</v>
      </c>
    </row>
    <row r="4" spans="1:13" ht="14.25" customHeight="1" x14ac:dyDescent="0.2">
      <c r="A4" s="308"/>
      <c r="B4" s="314" t="s">
        <v>19</v>
      </c>
      <c r="C4" s="316"/>
      <c r="D4" s="317" t="s">
        <v>130</v>
      </c>
      <c r="E4" s="318"/>
      <c r="F4" s="319"/>
      <c r="G4" s="320" t="s">
        <v>72</v>
      </c>
      <c r="H4" s="317" t="s">
        <v>131</v>
      </c>
      <c r="I4" s="318"/>
      <c r="J4" s="319"/>
      <c r="L4" s="184"/>
    </row>
    <row r="5" spans="1:13" ht="16.5" customHeight="1" x14ac:dyDescent="0.2">
      <c r="A5" s="308"/>
      <c r="B5" s="314"/>
      <c r="C5" s="316"/>
      <c r="D5" s="323"/>
      <c r="E5" s="323"/>
      <c r="F5" s="323"/>
      <c r="G5" s="320"/>
      <c r="H5" s="324"/>
      <c r="I5" s="324"/>
      <c r="J5" s="324"/>
      <c r="L5" s="184"/>
    </row>
    <row r="6" spans="1:13" ht="21" customHeight="1" x14ac:dyDescent="0.2">
      <c r="A6" s="308"/>
      <c r="B6" s="315"/>
      <c r="C6" s="316"/>
      <c r="D6" s="321"/>
      <c r="E6" s="321"/>
      <c r="F6" s="321"/>
      <c r="G6" s="320"/>
      <c r="H6" s="322"/>
      <c r="I6" s="322"/>
      <c r="J6" s="322"/>
      <c r="L6" s="184"/>
    </row>
    <row r="8" spans="1:13" ht="20.25" x14ac:dyDescent="0.3">
      <c r="A8" s="47" t="s">
        <v>129</v>
      </c>
      <c r="B8" s="49"/>
      <c r="C8" s="47"/>
      <c r="D8" s="47"/>
      <c r="E8" s="47"/>
      <c r="F8" s="47"/>
      <c r="G8" s="47"/>
      <c r="H8" s="47"/>
      <c r="I8" s="47"/>
      <c r="J8" s="47"/>
      <c r="K8" s="28"/>
      <c r="L8" s="29"/>
    </row>
    <row r="9" spans="1:13" ht="45" x14ac:dyDescent="0.25">
      <c r="A9" s="48"/>
      <c r="B9" s="31" t="s">
        <v>0</v>
      </c>
      <c r="C9" s="2"/>
      <c r="D9" s="2" t="s">
        <v>1</v>
      </c>
      <c r="E9" s="2"/>
      <c r="F9" s="2" t="s">
        <v>80</v>
      </c>
      <c r="G9" s="2"/>
      <c r="H9" s="2" t="s">
        <v>81</v>
      </c>
      <c r="I9" s="2"/>
      <c r="J9" s="2" t="s">
        <v>74</v>
      </c>
      <c r="K9" s="3"/>
      <c r="L9" s="2" t="s">
        <v>75</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5" t="s">
        <v>21</v>
      </c>
      <c r="B12" s="193"/>
      <c r="C12" s="194"/>
      <c r="D12" s="193"/>
      <c r="E12" s="194"/>
      <c r="F12" s="193"/>
      <c r="G12" s="194"/>
      <c r="H12" s="193"/>
      <c r="I12" s="194"/>
      <c r="J12" s="195">
        <f>H12+D12+B12+F12</f>
        <v>0</v>
      </c>
      <c r="K12" s="196"/>
      <c r="L12" s="193"/>
    </row>
    <row r="13" spans="1:13" ht="20.100000000000001" customHeight="1" x14ac:dyDescent="0.25">
      <c r="A13" s="85" t="s">
        <v>22</v>
      </c>
      <c r="B13" s="193"/>
      <c r="C13" s="194"/>
      <c r="D13" s="193"/>
      <c r="E13" s="194"/>
      <c r="F13" s="193"/>
      <c r="G13" s="194"/>
      <c r="H13" s="193"/>
      <c r="I13" s="194"/>
      <c r="J13" s="195">
        <f t="shared" ref="J13:J21" si="0">H13+D13+B13+F13</f>
        <v>0</v>
      </c>
      <c r="K13" s="196"/>
      <c r="L13" s="193"/>
    </row>
    <row r="14" spans="1:13" ht="20.100000000000001" customHeight="1" x14ac:dyDescent="0.25">
      <c r="A14" s="85" t="s">
        <v>23</v>
      </c>
      <c r="B14" s="193"/>
      <c r="C14" s="194"/>
      <c r="D14" s="193"/>
      <c r="E14" s="194"/>
      <c r="F14" s="193"/>
      <c r="G14" s="194"/>
      <c r="H14" s="193"/>
      <c r="I14" s="194"/>
      <c r="J14" s="195">
        <f t="shared" si="0"/>
        <v>0</v>
      </c>
      <c r="K14" s="196"/>
      <c r="L14" s="193"/>
    </row>
    <row r="15" spans="1:13" ht="20.100000000000001" customHeight="1" x14ac:dyDescent="0.25">
      <c r="A15" s="85" t="s">
        <v>24</v>
      </c>
      <c r="B15" s="193"/>
      <c r="C15" s="194"/>
      <c r="D15" s="193"/>
      <c r="E15" s="194"/>
      <c r="F15" s="193"/>
      <c r="G15" s="194"/>
      <c r="H15" s="193"/>
      <c r="I15" s="194"/>
      <c r="J15" s="195">
        <f t="shared" si="0"/>
        <v>0</v>
      </c>
      <c r="K15" s="196"/>
      <c r="L15" s="193"/>
    </row>
    <row r="16" spans="1:13" ht="20.100000000000001" customHeight="1" x14ac:dyDescent="0.25">
      <c r="A16" s="85" t="s">
        <v>25</v>
      </c>
      <c r="B16" s="193"/>
      <c r="C16" s="194"/>
      <c r="D16" s="193"/>
      <c r="E16" s="194"/>
      <c r="F16" s="193"/>
      <c r="G16" s="194"/>
      <c r="H16" s="193"/>
      <c r="I16" s="194"/>
      <c r="J16" s="195">
        <f t="shared" si="0"/>
        <v>0</v>
      </c>
      <c r="K16" s="196"/>
      <c r="L16" s="193"/>
    </row>
    <row r="17" spans="1:12" ht="29.25" x14ac:dyDescent="0.25">
      <c r="A17" s="85" t="s">
        <v>26</v>
      </c>
      <c r="B17" s="193"/>
      <c r="C17" s="194"/>
      <c r="D17" s="193"/>
      <c r="E17" s="194"/>
      <c r="F17" s="193"/>
      <c r="G17" s="194"/>
      <c r="H17" s="193"/>
      <c r="I17" s="194"/>
      <c r="J17" s="195">
        <f t="shared" si="0"/>
        <v>0</v>
      </c>
      <c r="K17" s="196"/>
      <c r="L17" s="193"/>
    </row>
    <row r="18" spans="1:12" ht="20.100000000000001" customHeight="1" x14ac:dyDescent="0.25">
      <c r="A18" s="85" t="s">
        <v>68</v>
      </c>
      <c r="B18" s="193"/>
      <c r="C18" s="194"/>
      <c r="D18" s="193"/>
      <c r="E18" s="194"/>
      <c r="F18" s="193"/>
      <c r="G18" s="194"/>
      <c r="H18" s="193"/>
      <c r="I18" s="194"/>
      <c r="J18" s="195">
        <f t="shared" si="0"/>
        <v>0</v>
      </c>
      <c r="K18" s="196"/>
      <c r="L18" s="193"/>
    </row>
    <row r="19" spans="1:12" ht="29.25" x14ac:dyDescent="0.25">
      <c r="A19" s="85" t="s">
        <v>69</v>
      </c>
      <c r="B19" s="259">
        <v>4962</v>
      </c>
      <c r="C19" s="194"/>
      <c r="D19" s="193"/>
      <c r="E19" s="194"/>
      <c r="F19" s="193"/>
      <c r="G19" s="194"/>
      <c r="H19" s="193"/>
      <c r="I19" s="194"/>
      <c r="J19" s="195">
        <f t="shared" si="0"/>
        <v>4962</v>
      </c>
      <c r="K19" s="196"/>
      <c r="L19" s="193">
        <v>5678</v>
      </c>
    </row>
    <row r="20" spans="1:12" ht="20.100000000000001" customHeight="1" x14ac:dyDescent="0.25">
      <c r="A20" s="85"/>
      <c r="B20" s="193"/>
      <c r="C20" s="194"/>
      <c r="D20" s="193"/>
      <c r="E20" s="194"/>
      <c r="F20" s="193"/>
      <c r="G20" s="194"/>
      <c r="H20" s="193"/>
      <c r="I20" s="194"/>
      <c r="J20" s="195">
        <f t="shared" si="0"/>
        <v>0</v>
      </c>
      <c r="K20" s="196"/>
      <c r="L20" s="193"/>
    </row>
    <row r="21" spans="1:12" ht="17.25" customHeight="1" thickBot="1" x14ac:dyDescent="0.3">
      <c r="A21" s="9" t="s">
        <v>86</v>
      </c>
      <c r="B21" s="197">
        <f>SUM(B12:B20)</f>
        <v>4962</v>
      </c>
      <c r="C21" s="198"/>
      <c r="D21" s="197">
        <f>SUM(D12:D20)</f>
        <v>0</v>
      </c>
      <c r="E21" s="194"/>
      <c r="F21" s="197">
        <f>SUM(F12:F20)</f>
        <v>0</v>
      </c>
      <c r="G21" s="194"/>
      <c r="H21" s="197">
        <f>SUM(H12:H20)</f>
        <v>0</v>
      </c>
      <c r="I21" s="194"/>
      <c r="J21" s="199">
        <f t="shared" si="0"/>
        <v>4962</v>
      </c>
      <c r="K21" s="196"/>
      <c r="L21" s="197">
        <f>SUM(L12:L20)</f>
        <v>5678</v>
      </c>
    </row>
    <row r="22" spans="1:12" ht="16.5" customHeight="1" thickTop="1" x14ac:dyDescent="0.2">
      <c r="A22" s="10"/>
      <c r="B22" s="34"/>
      <c r="C22" s="53"/>
      <c r="D22" s="53"/>
      <c r="E22" s="53"/>
      <c r="F22" s="53"/>
      <c r="G22" s="53"/>
      <c r="H22" s="53"/>
      <c r="I22" s="53"/>
      <c r="J22" s="55" t="str">
        <f>IF(B21+D21+F21+H21-J21=0," ","error")</f>
        <v xml:space="preserve"> </v>
      </c>
      <c r="K22" s="53"/>
      <c r="L22" s="54"/>
    </row>
    <row r="23" spans="1:12" ht="30" x14ac:dyDescent="0.25">
      <c r="A23" s="67" t="s">
        <v>66</v>
      </c>
      <c r="B23" s="200"/>
      <c r="C23" s="8"/>
      <c r="D23" s="8"/>
      <c r="E23" s="8"/>
      <c r="F23" s="8"/>
      <c r="G23" s="8"/>
      <c r="H23" s="8"/>
      <c r="I23" s="8"/>
      <c r="J23" s="8"/>
      <c r="K23" s="8"/>
    </row>
    <row r="24" spans="1:12" ht="20.100000000000001" customHeight="1" x14ac:dyDescent="0.25">
      <c r="A24" s="85" t="s">
        <v>27</v>
      </c>
      <c r="B24" s="193"/>
      <c r="C24" s="194"/>
      <c r="D24" s="193"/>
      <c r="E24" s="194"/>
      <c r="F24" s="193"/>
      <c r="G24" s="194"/>
      <c r="H24" s="193"/>
      <c r="I24" s="194"/>
      <c r="J24" s="195">
        <f>H24+D24+B24+F24</f>
        <v>0</v>
      </c>
      <c r="K24" s="196"/>
      <c r="L24" s="193"/>
    </row>
    <row r="25" spans="1:12" ht="20.100000000000001" customHeight="1" x14ac:dyDescent="0.25">
      <c r="A25" s="85" t="s">
        <v>28</v>
      </c>
      <c r="B25" s="193"/>
      <c r="C25" s="194"/>
      <c r="D25" s="193"/>
      <c r="E25" s="194"/>
      <c r="F25" s="193"/>
      <c r="G25" s="194"/>
      <c r="H25" s="193"/>
      <c r="I25" s="194"/>
      <c r="J25" s="195">
        <f>H25+D25+B25+F25</f>
        <v>0</v>
      </c>
      <c r="K25" s="196"/>
      <c r="L25" s="193"/>
    </row>
    <row r="26" spans="1:12" ht="17.25" customHeight="1" thickBot="1" x14ac:dyDescent="0.3">
      <c r="A26" s="9" t="s">
        <v>87</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x14ac:dyDescent="0.25">
      <c r="A27" s="25"/>
      <c r="B27" s="201"/>
      <c r="C27" s="202"/>
      <c r="D27" s="201"/>
      <c r="E27" s="202"/>
      <c r="F27" s="201"/>
      <c r="G27" s="202"/>
      <c r="H27" s="201"/>
      <c r="I27" s="203"/>
      <c r="J27" s="178" t="str">
        <f>IF(B26+D26+F26+H26-J26=0," ","error")</f>
        <v xml:space="preserve"> </v>
      </c>
      <c r="K27" s="196"/>
      <c r="L27" s="178"/>
    </row>
    <row r="28" spans="1:12" ht="20.100000000000001" customHeight="1" thickBot="1" x14ac:dyDescent="0.3">
      <c r="A28" s="9" t="s">
        <v>11</v>
      </c>
      <c r="B28" s="204">
        <f>B26+B21</f>
        <v>4962</v>
      </c>
      <c r="C28" s="203"/>
      <c r="D28" s="204">
        <f>D26+D21</f>
        <v>0</v>
      </c>
      <c r="E28" s="203"/>
      <c r="F28" s="204">
        <f>F26+F21</f>
        <v>0</v>
      </c>
      <c r="G28" s="203"/>
      <c r="H28" s="204">
        <f>H26+H21</f>
        <v>0</v>
      </c>
      <c r="I28" s="203"/>
      <c r="J28" s="204">
        <f>J26+J21</f>
        <v>4962</v>
      </c>
      <c r="K28" s="196"/>
      <c r="L28" s="204">
        <f>L26+L21</f>
        <v>5678</v>
      </c>
    </row>
    <row r="29" spans="1:12" ht="16.5" customHeight="1" thickTop="1" x14ac:dyDescent="0.2">
      <c r="B29" s="205"/>
      <c r="C29" s="54"/>
      <c r="D29" s="54"/>
      <c r="E29" s="54"/>
      <c r="F29" s="54"/>
      <c r="G29" s="54"/>
      <c r="H29" s="54"/>
      <c r="I29" s="54"/>
      <c r="J29" s="55" t="str">
        <f>IF(B28+D28+H28-J28=0," ","error")</f>
        <v xml:space="preserve"> </v>
      </c>
      <c r="K29" s="54"/>
      <c r="L29" s="54"/>
    </row>
    <row r="30" spans="1:12" ht="18" customHeight="1" x14ac:dyDescent="0.2">
      <c r="A30" s="27" t="s">
        <v>8</v>
      </c>
      <c r="B30" s="206"/>
      <c r="C30" s="207"/>
      <c r="D30" s="207"/>
      <c r="E30" s="207"/>
      <c r="F30" s="207"/>
      <c r="G30" s="207"/>
      <c r="H30" s="207"/>
      <c r="I30" s="207"/>
      <c r="J30" s="207"/>
      <c r="K30" s="207"/>
      <c r="L30" s="207"/>
    </row>
    <row r="31" spans="1:12" ht="20.100000000000001" customHeight="1" x14ac:dyDescent="0.25">
      <c r="A31" s="86" t="s">
        <v>29</v>
      </c>
      <c r="B31" s="193"/>
      <c r="C31" s="201"/>
      <c r="D31" s="193"/>
      <c r="E31" s="194"/>
      <c r="F31" s="193"/>
      <c r="G31" s="194"/>
      <c r="H31" s="193"/>
      <c r="I31" s="194"/>
      <c r="J31" s="195">
        <f>H31+D31+B31+F31</f>
        <v>0</v>
      </c>
      <c r="K31" s="178"/>
      <c r="L31" s="193"/>
    </row>
    <row r="32" spans="1:12" ht="20.100000000000001" customHeight="1" x14ac:dyDescent="0.25">
      <c r="A32" s="86" t="s">
        <v>119</v>
      </c>
      <c r="B32" s="193"/>
      <c r="C32" s="201"/>
      <c r="D32" s="193"/>
      <c r="E32" s="194"/>
      <c r="F32" s="193"/>
      <c r="G32" s="194"/>
      <c r="H32" s="193"/>
      <c r="I32" s="194"/>
      <c r="J32" s="195">
        <f t="shared" ref="J32:J41" si="1">H32+D32+B32+F32</f>
        <v>0</v>
      </c>
      <c r="K32" s="178"/>
      <c r="L32" s="193"/>
    </row>
    <row r="33" spans="1:12" ht="20.100000000000001" customHeight="1" x14ac:dyDescent="0.25">
      <c r="A33" s="86" t="s">
        <v>30</v>
      </c>
      <c r="B33" s="193"/>
      <c r="C33" s="201"/>
      <c r="D33" s="193"/>
      <c r="E33" s="194"/>
      <c r="F33" s="193"/>
      <c r="G33" s="194"/>
      <c r="H33" s="193"/>
      <c r="I33" s="194"/>
      <c r="J33" s="195">
        <f t="shared" si="1"/>
        <v>0</v>
      </c>
      <c r="K33" s="178"/>
      <c r="L33" s="193"/>
    </row>
    <row r="34" spans="1:12" ht="28.5" x14ac:dyDescent="0.25">
      <c r="A34" s="86" t="s">
        <v>31</v>
      </c>
      <c r="B34" s="259">
        <v>5274.94</v>
      </c>
      <c r="C34" s="201"/>
      <c r="D34" s="193"/>
      <c r="E34" s="194"/>
      <c r="F34" s="193"/>
      <c r="G34" s="194"/>
      <c r="H34" s="193"/>
      <c r="I34" s="194"/>
      <c r="J34" s="195">
        <f t="shared" si="1"/>
        <v>5274.94</v>
      </c>
      <c r="K34" s="178"/>
      <c r="L34" s="193">
        <v>5684</v>
      </c>
    </row>
    <row r="35" spans="1:12" ht="20.100000000000001" customHeight="1" x14ac:dyDescent="0.25">
      <c r="A35" s="86" t="s">
        <v>32</v>
      </c>
      <c r="B35" s="193"/>
      <c r="C35" s="201"/>
      <c r="D35" s="193"/>
      <c r="E35" s="194"/>
      <c r="F35" s="193"/>
      <c r="G35" s="194"/>
      <c r="H35" s="193"/>
      <c r="I35" s="194"/>
      <c r="J35" s="195">
        <f t="shared" si="1"/>
        <v>0</v>
      </c>
      <c r="K35" s="178"/>
      <c r="L35" s="193"/>
    </row>
    <row r="36" spans="1:12" ht="20.100000000000001" customHeight="1" x14ac:dyDescent="0.25">
      <c r="A36" s="86" t="s">
        <v>33</v>
      </c>
      <c r="B36" s="193"/>
      <c r="C36" s="201"/>
      <c r="D36" s="193"/>
      <c r="E36" s="194"/>
      <c r="F36" s="193"/>
      <c r="G36" s="194"/>
      <c r="H36" s="193"/>
      <c r="I36" s="194"/>
      <c r="J36" s="195">
        <f t="shared" si="1"/>
        <v>0</v>
      </c>
      <c r="K36" s="178"/>
      <c r="L36" s="193"/>
    </row>
    <row r="37" spans="1:12" ht="20.100000000000001" customHeight="1" x14ac:dyDescent="0.25">
      <c r="A37" s="87" t="s">
        <v>34</v>
      </c>
      <c r="B37" s="193"/>
      <c r="C37" s="201"/>
      <c r="D37" s="193"/>
      <c r="E37" s="194"/>
      <c r="F37" s="193"/>
      <c r="G37" s="194"/>
      <c r="H37" s="193"/>
      <c r="I37" s="194"/>
      <c r="J37" s="195">
        <f t="shared" si="1"/>
        <v>0</v>
      </c>
      <c r="K37" s="178"/>
      <c r="L37" s="193"/>
    </row>
    <row r="38" spans="1:12" ht="20.100000000000001" customHeight="1" x14ac:dyDescent="0.25">
      <c r="A38" s="87" t="s">
        <v>35</v>
      </c>
      <c r="B38" s="193"/>
      <c r="C38" s="201"/>
      <c r="D38" s="193"/>
      <c r="E38" s="194"/>
      <c r="F38" s="193"/>
      <c r="G38" s="194"/>
      <c r="H38" s="193"/>
      <c r="I38" s="194"/>
      <c r="J38" s="195">
        <f t="shared" si="1"/>
        <v>0</v>
      </c>
      <c r="K38" s="178"/>
      <c r="L38" s="193"/>
    </row>
    <row r="39" spans="1:12" ht="20.100000000000001" customHeight="1" x14ac:dyDescent="0.25">
      <c r="A39" s="87" t="s">
        <v>36</v>
      </c>
      <c r="B39" s="193"/>
      <c r="C39" s="201"/>
      <c r="D39" s="193"/>
      <c r="E39" s="194"/>
      <c r="F39" s="193"/>
      <c r="G39" s="194"/>
      <c r="H39" s="193"/>
      <c r="I39" s="194"/>
      <c r="J39" s="195">
        <f t="shared" si="1"/>
        <v>0</v>
      </c>
      <c r="K39" s="178"/>
      <c r="L39" s="193"/>
    </row>
    <row r="40" spans="1:12" ht="20.100000000000001" customHeight="1" x14ac:dyDescent="0.25">
      <c r="A40" s="87" t="s">
        <v>128</v>
      </c>
      <c r="B40" s="193"/>
      <c r="C40" s="201"/>
      <c r="D40" s="193"/>
      <c r="E40" s="194"/>
      <c r="F40" s="193"/>
      <c r="G40" s="194"/>
      <c r="H40" s="193"/>
      <c r="I40" s="194"/>
      <c r="J40" s="195">
        <f t="shared" si="1"/>
        <v>0</v>
      </c>
      <c r="K40" s="178"/>
      <c r="L40" s="193"/>
    </row>
    <row r="41" spans="1:12" ht="20.100000000000001" customHeight="1" thickBot="1" x14ac:dyDescent="0.3">
      <c r="A41" s="86"/>
      <c r="B41" s="208"/>
      <c r="C41" s="201"/>
      <c r="D41" s="208"/>
      <c r="E41" s="194"/>
      <c r="F41" s="208"/>
      <c r="G41" s="194"/>
      <c r="H41" s="208"/>
      <c r="I41" s="194"/>
      <c r="J41" s="195">
        <f t="shared" si="1"/>
        <v>0</v>
      </c>
      <c r="K41" s="178"/>
      <c r="L41" s="208"/>
    </row>
    <row r="42" spans="1:12" ht="20.100000000000001" customHeight="1" thickTop="1" thickBot="1" x14ac:dyDescent="0.3">
      <c r="A42" s="13" t="s">
        <v>88</v>
      </c>
      <c r="B42" s="197">
        <f>SUM(B31:B41)</f>
        <v>5274.94</v>
      </c>
      <c r="C42" s="209"/>
      <c r="D42" s="197">
        <f>SUM(D31:D41)</f>
        <v>0</v>
      </c>
      <c r="E42" s="194"/>
      <c r="F42" s="197">
        <f>SUM(F31:F41)</f>
        <v>0</v>
      </c>
      <c r="G42" s="194"/>
      <c r="H42" s="197">
        <f>SUM(H31:H41)</f>
        <v>0</v>
      </c>
      <c r="I42" s="194"/>
      <c r="J42" s="197">
        <f>SUM(J31:J41)</f>
        <v>5274.94</v>
      </c>
      <c r="K42" s="178"/>
      <c r="L42" s="197">
        <f>SUM(L31:L41)</f>
        <v>5684</v>
      </c>
    </row>
    <row r="43" spans="1:12" s="14" customFormat="1" ht="17.25" customHeight="1" thickTop="1" x14ac:dyDescent="0.2">
      <c r="B43" s="35"/>
      <c r="C43" s="55"/>
      <c r="D43" s="56"/>
      <c r="E43" s="55"/>
      <c r="F43" s="55"/>
      <c r="G43" s="55"/>
      <c r="H43" s="55"/>
      <c r="I43" s="55"/>
      <c r="J43" s="55" t="str">
        <f>IF(B42+D42+F42+H42-J42=0," ","error")</f>
        <v xml:space="preserve"> </v>
      </c>
      <c r="K43" s="55"/>
      <c r="L43" s="55"/>
    </row>
    <row r="44" spans="1:12" ht="30" x14ac:dyDescent="0.25">
      <c r="A44" s="67" t="s">
        <v>67</v>
      </c>
      <c r="B44" s="200"/>
      <c r="C44" s="8"/>
      <c r="D44" s="8"/>
      <c r="E44" s="8"/>
      <c r="F44" s="8"/>
      <c r="G44" s="8"/>
      <c r="H44" s="8"/>
      <c r="I44" s="8"/>
      <c r="J44" s="8"/>
      <c r="K44" s="8"/>
    </row>
    <row r="45" spans="1:12" ht="20.100000000000001" customHeight="1" x14ac:dyDescent="0.25">
      <c r="A45" s="86" t="s">
        <v>37</v>
      </c>
      <c r="B45" s="193"/>
      <c r="C45" s="201"/>
      <c r="D45" s="193"/>
      <c r="E45" s="194"/>
      <c r="F45" s="193"/>
      <c r="G45" s="194"/>
      <c r="H45" s="193"/>
      <c r="I45" s="194"/>
      <c r="J45" s="195">
        <f>H45+D45+F45+B45</f>
        <v>0</v>
      </c>
      <c r="K45" s="178"/>
      <c r="L45" s="193"/>
    </row>
    <row r="46" spans="1:12" ht="20.100000000000001" customHeight="1" thickBot="1" x14ac:dyDescent="0.3">
      <c r="A46" s="86" t="s">
        <v>38</v>
      </c>
      <c r="B46" s="208"/>
      <c r="C46" s="201"/>
      <c r="D46" s="208"/>
      <c r="E46" s="194"/>
      <c r="F46" s="208"/>
      <c r="G46" s="194"/>
      <c r="H46" s="208"/>
      <c r="I46" s="194"/>
      <c r="J46" s="195">
        <f>H46+D46+F46+B46</f>
        <v>0</v>
      </c>
      <c r="K46" s="178"/>
      <c r="L46" s="208"/>
    </row>
    <row r="47" spans="1:12" ht="20.100000000000001" customHeight="1" thickTop="1" thickBot="1" x14ac:dyDescent="0.3">
      <c r="A47" s="13" t="s">
        <v>89</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x14ac:dyDescent="0.25">
      <c r="B48" s="36"/>
      <c r="C48" s="54"/>
      <c r="D48" s="36"/>
      <c r="E48" s="54"/>
      <c r="F48" s="54"/>
      <c r="G48" s="54"/>
      <c r="H48" s="36"/>
      <c r="I48" s="54"/>
      <c r="J48" s="55" t="str">
        <f>IF(B47+D47+F47+H47-J47=0," ","error")</f>
        <v xml:space="preserve"> </v>
      </c>
      <c r="K48" s="54"/>
      <c r="L48" s="54"/>
    </row>
    <row r="49" spans="1:13" s="15" customFormat="1" ht="20.100000000000001" customHeight="1" thickTop="1" thickBot="1" x14ac:dyDescent="0.3">
      <c r="A49" s="39" t="s">
        <v>12</v>
      </c>
      <c r="B49" s="210">
        <f>+B47+B42</f>
        <v>5274.94</v>
      </c>
      <c r="C49" s="196"/>
      <c r="D49" s="210">
        <f>+D47+D42</f>
        <v>0</v>
      </c>
      <c r="E49" s="196"/>
      <c r="F49" s="210">
        <f>+F47+F42</f>
        <v>0</v>
      </c>
      <c r="G49" s="196"/>
      <c r="H49" s="210">
        <f>+H47+H42</f>
        <v>0</v>
      </c>
      <c r="I49" s="196"/>
      <c r="J49" s="210">
        <f>+J47+J42</f>
        <v>5274.94</v>
      </c>
      <c r="K49" s="196"/>
      <c r="L49" s="210">
        <f>+L47+L42</f>
        <v>5684</v>
      </c>
    </row>
    <row r="50" spans="1:13" ht="14.25" thickTop="1" thickBot="1" x14ac:dyDescent="0.25">
      <c r="B50" s="37"/>
      <c r="C50" s="57"/>
      <c r="D50" s="57"/>
      <c r="E50" s="57"/>
      <c r="F50" s="57"/>
      <c r="G50" s="57"/>
      <c r="H50" s="57"/>
      <c r="I50" s="57"/>
      <c r="J50" s="55" t="str">
        <f>IF(B49+D49+F49+H49-J49=0," ","error")</f>
        <v xml:space="preserve"> </v>
      </c>
      <c r="K50" s="58"/>
      <c r="L50" s="54"/>
    </row>
    <row r="51" spans="1:13" ht="20.100000000000001" customHeight="1" thickTop="1" thickBot="1" x14ac:dyDescent="0.3">
      <c r="A51" s="40" t="s">
        <v>110</v>
      </c>
      <c r="B51" s="145">
        <f>+B28-B49</f>
        <v>-312.9399999999996</v>
      </c>
      <c r="C51" s="88"/>
      <c r="D51" s="145">
        <f>+D28-D49</f>
        <v>0</v>
      </c>
      <c r="E51" s="88"/>
      <c r="F51" s="145">
        <f>+F28-F49</f>
        <v>0</v>
      </c>
      <c r="G51" s="88"/>
      <c r="H51" s="145">
        <f>+H28-H49</f>
        <v>0</v>
      </c>
      <c r="I51" s="88"/>
      <c r="J51" s="146">
        <f>IF((B51+D51+F51+H51)=(+J28-J49),H51+F51+D51+B51,"Cross Add Error")</f>
        <v>-312.9399999999996</v>
      </c>
      <c r="K51" s="135"/>
      <c r="L51" s="145">
        <f>+L28-L49</f>
        <v>-6</v>
      </c>
      <c r="M51" s="89"/>
    </row>
    <row r="52" spans="1:13" ht="14.25" customHeight="1" thickBot="1" x14ac:dyDescent="0.3">
      <c r="A52" s="40"/>
      <c r="B52" s="218"/>
      <c r="C52" s="88"/>
      <c r="D52" s="218"/>
      <c r="E52" s="88"/>
      <c r="F52" s="218"/>
      <c r="G52" s="88"/>
      <c r="H52" s="218"/>
      <c r="I52" s="88"/>
      <c r="J52" s="218"/>
      <c r="K52" s="135"/>
      <c r="L52" s="218"/>
      <c r="M52" s="89"/>
    </row>
    <row r="53" spans="1:13" ht="19.5" customHeight="1" thickTop="1" thickBot="1" x14ac:dyDescent="0.3">
      <c r="A53" s="97" t="s">
        <v>126</v>
      </c>
      <c r="B53" s="157"/>
      <c r="C53" s="88"/>
      <c r="D53" s="157"/>
      <c r="E53" s="88"/>
      <c r="F53" s="157"/>
      <c r="G53" s="88"/>
      <c r="H53" s="157"/>
      <c r="I53" s="88"/>
      <c r="J53" s="144">
        <f>IF(H53+F53+D53+B53=0,0,"Transfer error")</f>
        <v>0</v>
      </c>
      <c r="K53" s="135"/>
      <c r="L53" s="157"/>
    </row>
    <row r="54" spans="1:13" ht="14.25" customHeight="1" thickTop="1" thickBot="1" x14ac:dyDescent="0.3">
      <c r="A54" s="11"/>
      <c r="B54" s="217"/>
      <c r="C54" s="88"/>
      <c r="D54" s="217"/>
      <c r="E54" s="88"/>
      <c r="F54" s="143"/>
      <c r="G54" s="88"/>
      <c r="H54" s="217"/>
      <c r="I54" s="88"/>
      <c r="J54" s="219"/>
      <c r="K54" s="135"/>
      <c r="L54" s="217"/>
    </row>
    <row r="55" spans="1:13" ht="29.25" customHeight="1" thickTop="1" thickBot="1" x14ac:dyDescent="0.3">
      <c r="A55" s="13" t="s">
        <v>42</v>
      </c>
      <c r="B55" s="142">
        <f>+B51+B53</f>
        <v>-312.9399999999996</v>
      </c>
      <c r="C55" s="88"/>
      <c r="D55" s="142">
        <f>+D51+D53</f>
        <v>0</v>
      </c>
      <c r="E55" s="88"/>
      <c r="F55" s="142">
        <f>+F51+F53</f>
        <v>0</v>
      </c>
      <c r="G55" s="88"/>
      <c r="H55" s="142">
        <f>+H51+H53</f>
        <v>0</v>
      </c>
      <c r="I55" s="88"/>
      <c r="J55" s="142">
        <f>+J51+J53</f>
        <v>-312.9399999999996</v>
      </c>
      <c r="K55" s="135"/>
      <c r="L55" s="142">
        <f>+L51+L53</f>
        <v>-6</v>
      </c>
    </row>
    <row r="56" spans="1:13" ht="13.5" thickTop="1" x14ac:dyDescent="0.2">
      <c r="J56" s="55"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3"/>
  <sheetViews>
    <sheetView zoomScale="75" zoomScaleNormal="75" zoomScaleSheetLayoutView="80" workbookViewId="0">
      <pane ySplit="2" topLeftCell="A3" activePane="bottomLeft" state="frozen"/>
      <selection activeCell="D45" sqref="D45"/>
      <selection pane="bottomLeft" activeCell="AB48" sqref="AB48"/>
    </sheetView>
  </sheetViews>
  <sheetFormatPr defaultColWidth="9.140625" defaultRowHeight="12.75" x14ac:dyDescent="0.2"/>
  <cols>
    <col min="1" max="1" width="28.85546875" style="1" customWidth="1"/>
    <col min="2" max="2" width="19" style="30" customWidth="1"/>
    <col min="3" max="3" width="3.855468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0" width="15.5703125" style="1" customWidth="1"/>
    <col min="11" max="11" width="1.5703125" style="1" customWidth="1"/>
    <col min="12" max="12" width="14.7109375" style="1" customWidth="1"/>
    <col min="13" max="13" width="1.5703125" style="1" customWidth="1"/>
    <col min="14" max="14" width="14.7109375" style="1" customWidth="1"/>
    <col min="15" max="15" width="1.5703125" style="1" customWidth="1"/>
    <col min="16" max="16" width="14.7109375" style="1" customWidth="1"/>
    <col min="17" max="16384" width="9.140625" style="1"/>
  </cols>
  <sheetData>
    <row r="1" spans="1:16" ht="27" customHeight="1" x14ac:dyDescent="0.3">
      <c r="B1" s="297" t="str">
        <f>'R&amp;P Accounts'!B2</f>
        <v>Korean Language Classes</v>
      </c>
      <c r="C1" s="297"/>
      <c r="D1" s="297"/>
      <c r="E1" s="297"/>
      <c r="F1" s="297"/>
      <c r="G1" s="297"/>
      <c r="H1" s="297"/>
      <c r="I1" s="297"/>
      <c r="J1" s="297"/>
      <c r="K1" s="297"/>
      <c r="L1" s="297"/>
      <c r="N1" s="297" t="s">
        <v>135</v>
      </c>
      <c r="O1" s="297"/>
      <c r="P1" s="297"/>
    </row>
    <row r="2" spans="1:16" s="46" customFormat="1" ht="26.25" customHeight="1" x14ac:dyDescent="0.2">
      <c r="A2" s="80" t="s">
        <v>125</v>
      </c>
      <c r="B2" s="43"/>
      <c r="C2" s="42"/>
      <c r="D2" s="42"/>
      <c r="E2" s="42"/>
      <c r="F2" s="349"/>
      <c r="G2" s="349"/>
      <c r="H2" s="349"/>
      <c r="I2" s="44"/>
      <c r="J2" s="44"/>
      <c r="K2" s="44"/>
      <c r="L2" s="45"/>
      <c r="M2" s="44"/>
      <c r="N2" s="45"/>
      <c r="O2" s="44"/>
      <c r="P2" s="45"/>
    </row>
    <row r="3" spans="1:16" ht="40.5" customHeight="1" x14ac:dyDescent="0.25">
      <c r="A3" s="50" t="s">
        <v>6</v>
      </c>
      <c r="B3" s="327" t="s">
        <v>5</v>
      </c>
      <c r="C3" s="327"/>
      <c r="D3" s="327"/>
      <c r="E3" s="18"/>
      <c r="F3" s="72" t="s">
        <v>2</v>
      </c>
      <c r="G3" s="15"/>
      <c r="H3" s="72" t="s">
        <v>3</v>
      </c>
      <c r="I3" s="82"/>
      <c r="J3" s="72" t="s">
        <v>80</v>
      </c>
      <c r="K3" s="82"/>
      <c r="L3" s="72" t="s">
        <v>82</v>
      </c>
      <c r="M3" s="82"/>
      <c r="N3" s="72" t="s">
        <v>76</v>
      </c>
      <c r="O3" s="82"/>
      <c r="P3" s="72" t="s">
        <v>77</v>
      </c>
    </row>
    <row r="4" spans="1:16" x14ac:dyDescent="0.2">
      <c r="B4" s="328"/>
      <c r="C4" s="328"/>
      <c r="D4" s="328"/>
      <c r="E4" s="68"/>
      <c r="F4" s="17" t="s">
        <v>4</v>
      </c>
      <c r="H4" s="17" t="s">
        <v>4</v>
      </c>
      <c r="I4" s="12"/>
      <c r="J4" s="17" t="s">
        <v>4</v>
      </c>
      <c r="K4" s="12"/>
      <c r="L4" s="17" t="s">
        <v>4</v>
      </c>
      <c r="M4" s="12"/>
      <c r="N4" s="17" t="s">
        <v>4</v>
      </c>
      <c r="O4" s="12"/>
      <c r="P4" s="17" t="s">
        <v>4</v>
      </c>
    </row>
    <row r="5" spans="1:16" ht="30" customHeight="1" x14ac:dyDescent="0.2">
      <c r="A5" s="344" t="s">
        <v>9</v>
      </c>
      <c r="B5" s="329" t="s">
        <v>40</v>
      </c>
      <c r="C5" s="329"/>
      <c r="D5" s="329"/>
      <c r="E5" s="23"/>
      <c r="F5" s="147">
        <v>364</v>
      </c>
      <c r="G5" s="148"/>
      <c r="H5" s="147"/>
      <c r="I5" s="148"/>
      <c r="J5" s="147"/>
      <c r="K5" s="148"/>
      <c r="L5" s="147"/>
      <c r="M5" s="148"/>
      <c r="N5" s="149">
        <v>340.64</v>
      </c>
      <c r="O5" s="148"/>
      <c r="P5" s="147">
        <v>371</v>
      </c>
    </row>
    <row r="6" spans="1:16" ht="30" customHeight="1" x14ac:dyDescent="0.2">
      <c r="A6" s="345"/>
      <c r="B6" s="329" t="s">
        <v>41</v>
      </c>
      <c r="C6" s="329"/>
      <c r="D6" s="329"/>
      <c r="E6" s="23"/>
      <c r="F6" s="147">
        <f>'R&amp;P Accounts'!B55</f>
        <v>-312.9399999999996</v>
      </c>
      <c r="G6" s="148"/>
      <c r="H6" s="147"/>
      <c r="I6" s="148"/>
      <c r="J6" s="147"/>
      <c r="K6" s="148"/>
      <c r="L6" s="147"/>
      <c r="M6" s="148"/>
      <c r="N6" s="149">
        <f>F6+H6+J6+L6</f>
        <v>-312.9399999999996</v>
      </c>
      <c r="O6" s="148"/>
      <c r="P6" s="147">
        <v>-6</v>
      </c>
    </row>
    <row r="7" spans="1:16" ht="26.25" customHeight="1" x14ac:dyDescent="0.2">
      <c r="A7" s="345"/>
      <c r="B7" s="350"/>
      <c r="C7" s="351"/>
      <c r="D7" s="352"/>
      <c r="E7" s="23"/>
      <c r="F7" s="150"/>
      <c r="G7" s="148"/>
      <c r="H7" s="150"/>
      <c r="I7" s="148"/>
      <c r="J7" s="150"/>
      <c r="K7" s="148"/>
      <c r="L7" s="150"/>
      <c r="M7" s="148"/>
      <c r="N7" s="149">
        <f>F7+H7+J7+L7</f>
        <v>0</v>
      </c>
      <c r="O7" s="148"/>
      <c r="P7" s="150">
        <v>0</v>
      </c>
    </row>
    <row r="8" spans="1:16" ht="26.25" customHeight="1" thickBot="1" x14ac:dyDescent="0.25">
      <c r="A8" s="345"/>
      <c r="B8" s="329"/>
      <c r="C8" s="329"/>
      <c r="D8" s="329"/>
      <c r="E8" s="23"/>
      <c r="F8" s="151"/>
      <c r="G8" s="148"/>
      <c r="H8" s="151"/>
      <c r="I8" s="148"/>
      <c r="J8" s="151"/>
      <c r="K8" s="148"/>
      <c r="L8" s="151"/>
      <c r="M8" s="148"/>
      <c r="N8" s="152">
        <f>F8+H8+J8+L8</f>
        <v>0</v>
      </c>
      <c r="O8" s="148"/>
      <c r="P8" s="151">
        <v>0</v>
      </c>
    </row>
    <row r="9" spans="1:16" ht="30" customHeight="1" thickTop="1" thickBot="1" x14ac:dyDescent="0.25">
      <c r="B9" s="347" t="s">
        <v>39</v>
      </c>
      <c r="C9" s="347"/>
      <c r="D9" s="347"/>
      <c r="E9" s="41"/>
      <c r="F9" s="153">
        <f>SUM(F5:F8)</f>
        <v>51.0600000000004</v>
      </c>
      <c r="G9" s="136"/>
      <c r="H9" s="153">
        <f>SUM(H5:H8)</f>
        <v>0</v>
      </c>
      <c r="I9" s="101"/>
      <c r="J9" s="153">
        <f>SUM(J5:J8)</f>
        <v>0</v>
      </c>
      <c r="K9" s="101"/>
      <c r="L9" s="153">
        <f>SUM(L5:L8)</f>
        <v>0</v>
      </c>
      <c r="M9" s="325"/>
      <c r="N9" s="154">
        <f>F9+H9+J9+L9</f>
        <v>51.0600000000004</v>
      </c>
      <c r="O9" s="325"/>
      <c r="P9" s="153">
        <f>SUM(P5:P8)</f>
        <v>365</v>
      </c>
    </row>
    <row r="10" spans="1:16" ht="26.25" customHeight="1" thickTop="1" x14ac:dyDescent="0.2">
      <c r="B10" s="348" t="s">
        <v>78</v>
      </c>
      <c r="C10" s="348"/>
      <c r="D10" s="348"/>
      <c r="E10" s="22"/>
      <c r="F10" s="137">
        <f>F6-'R&amp;P Accounts'!B55</f>
        <v>0</v>
      </c>
      <c r="G10" s="101"/>
      <c r="H10" s="137">
        <f>H6-'R&amp;P Accounts'!D55</f>
        <v>0</v>
      </c>
      <c r="I10" s="101"/>
      <c r="J10" s="137">
        <f>J6-'R&amp;P Accounts'!F55</f>
        <v>0</v>
      </c>
      <c r="K10" s="101"/>
      <c r="L10" s="137">
        <f>L6-'R&amp;P Accounts'!H55</f>
        <v>0</v>
      </c>
      <c r="M10" s="325"/>
      <c r="N10" s="137">
        <f>N6-'R&amp;P Accounts'!J55</f>
        <v>0</v>
      </c>
      <c r="O10" s="325"/>
      <c r="P10" s="137">
        <f>P6-'R&amp;P Accounts'!L55</f>
        <v>0</v>
      </c>
    </row>
    <row r="11" spans="1:16" x14ac:dyDescent="0.2">
      <c r="B11" s="340"/>
      <c r="C11" s="340"/>
      <c r="D11" s="340"/>
      <c r="E11" s="19"/>
      <c r="G11" s="326"/>
      <c r="I11" s="326"/>
      <c r="J11" s="12"/>
      <c r="K11" s="12"/>
      <c r="M11" s="326"/>
      <c r="O11" s="326"/>
    </row>
    <row r="12" spans="1:16" ht="30.75" customHeight="1" x14ac:dyDescent="0.25">
      <c r="B12" s="333" t="s">
        <v>20</v>
      </c>
      <c r="C12" s="333"/>
      <c r="D12" s="333"/>
      <c r="E12" s="20"/>
      <c r="G12" s="326"/>
      <c r="H12" s="5"/>
      <c r="I12" s="326"/>
      <c r="J12" s="330" t="s">
        <v>14</v>
      </c>
      <c r="K12" s="330"/>
      <c r="L12" s="330"/>
      <c r="M12" s="326"/>
      <c r="N12" s="5" t="s">
        <v>46</v>
      </c>
      <c r="O12" s="326"/>
      <c r="P12" s="5" t="s">
        <v>10</v>
      </c>
    </row>
    <row r="13" spans="1:16" s="61" customFormat="1" x14ac:dyDescent="0.2">
      <c r="B13" s="334"/>
      <c r="C13" s="334"/>
      <c r="D13" s="334"/>
      <c r="E13" s="62"/>
      <c r="F13" s="63"/>
      <c r="H13" s="63"/>
      <c r="I13" s="64"/>
      <c r="J13" s="64"/>
      <c r="K13" s="64"/>
      <c r="M13" s="64"/>
      <c r="N13" s="17" t="s">
        <v>4</v>
      </c>
      <c r="O13" s="12"/>
      <c r="P13" s="17" t="s">
        <v>4</v>
      </c>
    </row>
    <row r="14" spans="1:16" ht="20.100000000000001" customHeight="1" x14ac:dyDescent="0.2">
      <c r="A14" s="344" t="s">
        <v>43</v>
      </c>
      <c r="B14" s="335"/>
      <c r="C14" s="335"/>
      <c r="D14" s="335"/>
      <c r="E14" s="24"/>
      <c r="G14" s="326"/>
      <c r="I14" s="12"/>
      <c r="J14" s="353"/>
      <c r="K14" s="354"/>
      <c r="L14" s="355"/>
      <c r="M14" s="18"/>
      <c r="N14" s="138"/>
      <c r="O14" s="101"/>
      <c r="P14" s="138"/>
    </row>
    <row r="15" spans="1:16" ht="20.100000000000001" customHeight="1" x14ac:dyDescent="0.2">
      <c r="A15" s="345"/>
      <c r="B15" s="335"/>
      <c r="C15" s="335"/>
      <c r="D15" s="335"/>
      <c r="E15" s="24"/>
      <c r="G15" s="326"/>
      <c r="H15" s="5"/>
      <c r="I15" s="12"/>
      <c r="J15" s="353"/>
      <c r="K15" s="354"/>
      <c r="L15" s="355"/>
      <c r="M15" s="18"/>
      <c r="N15" s="138"/>
      <c r="O15" s="101"/>
      <c r="P15" s="138"/>
    </row>
    <row r="16" spans="1:16" ht="20.100000000000001" customHeight="1" x14ac:dyDescent="0.2">
      <c r="A16" s="345"/>
      <c r="B16" s="335"/>
      <c r="C16" s="335"/>
      <c r="D16" s="335"/>
      <c r="E16" s="24"/>
      <c r="F16" s="12"/>
      <c r="G16" s="12"/>
      <c r="H16" s="59"/>
      <c r="I16" s="12"/>
      <c r="J16" s="353"/>
      <c r="K16" s="354"/>
      <c r="L16" s="355"/>
      <c r="M16" s="18"/>
      <c r="N16" s="138"/>
      <c r="O16" s="101"/>
      <c r="P16" s="138"/>
    </row>
    <row r="17" spans="1:16" ht="20.100000000000001" customHeight="1" x14ac:dyDescent="0.2">
      <c r="A17" s="345"/>
      <c r="B17" s="335"/>
      <c r="C17" s="335"/>
      <c r="D17" s="335"/>
      <c r="E17" s="24"/>
      <c r="F17" s="12"/>
      <c r="G17" s="12"/>
      <c r="H17" s="59"/>
      <c r="I17" s="12"/>
      <c r="J17" s="353"/>
      <c r="K17" s="354"/>
      <c r="L17" s="355"/>
      <c r="M17" s="18"/>
      <c r="N17" s="138"/>
      <c r="O17" s="101"/>
      <c r="P17" s="138"/>
    </row>
    <row r="18" spans="1:16" ht="20.100000000000001" customHeight="1" thickBot="1" x14ac:dyDescent="0.25">
      <c r="A18" s="345"/>
      <c r="B18" s="335"/>
      <c r="C18" s="335"/>
      <c r="D18" s="335"/>
      <c r="E18" s="24"/>
      <c r="F18" s="12"/>
      <c r="G18" s="12"/>
      <c r="H18" s="59"/>
      <c r="I18" s="12"/>
      <c r="J18" s="353"/>
      <c r="K18" s="354"/>
      <c r="L18" s="355"/>
      <c r="M18" s="18"/>
      <c r="N18" s="139"/>
      <c r="O18" s="101"/>
      <c r="P18" s="139"/>
    </row>
    <row r="19" spans="1:16" ht="20.100000000000001" customHeight="1" thickBot="1" x14ac:dyDescent="0.25">
      <c r="A19" s="70"/>
      <c r="B19" s="71"/>
      <c r="C19" s="71"/>
      <c r="D19" s="71"/>
      <c r="E19" s="24"/>
      <c r="F19" s="12"/>
      <c r="G19" s="12"/>
      <c r="H19" s="59"/>
      <c r="I19" s="12"/>
      <c r="K19" s="12"/>
      <c r="L19" s="83" t="s">
        <v>84</v>
      </c>
      <c r="M19" s="18"/>
      <c r="N19" s="140">
        <f>SUM(N14:N18)</f>
        <v>0</v>
      </c>
      <c r="O19" s="101"/>
      <c r="P19" s="140">
        <f>SUM(P14:P18)</f>
        <v>0</v>
      </c>
    </row>
    <row r="20" spans="1:16" x14ac:dyDescent="0.2">
      <c r="B20" s="346"/>
      <c r="C20" s="346"/>
      <c r="D20" s="346"/>
      <c r="E20" s="12"/>
      <c r="G20" s="12"/>
      <c r="I20" s="12"/>
      <c r="J20" s="12"/>
      <c r="K20" s="12"/>
      <c r="L20" s="17"/>
      <c r="M20" s="12"/>
      <c r="N20" s="17"/>
      <c r="O20" s="12"/>
      <c r="P20" s="17"/>
    </row>
    <row r="21" spans="1:16" ht="27" customHeight="1" x14ac:dyDescent="0.25">
      <c r="B21" s="333" t="s">
        <v>20</v>
      </c>
      <c r="C21" s="333"/>
      <c r="D21" s="333"/>
      <c r="E21" s="21"/>
      <c r="G21" s="12"/>
      <c r="H21" s="330" t="s">
        <v>14</v>
      </c>
      <c r="I21" s="330"/>
      <c r="J21" s="330"/>
      <c r="K21" s="12"/>
      <c r="L21" s="5" t="s">
        <v>47</v>
      </c>
      <c r="M21" s="12"/>
      <c r="N21" s="5" t="s">
        <v>55</v>
      </c>
      <c r="O21" s="12"/>
      <c r="P21" s="5" t="s">
        <v>10</v>
      </c>
    </row>
    <row r="22" spans="1:16" s="61" customFormat="1" x14ac:dyDescent="0.2">
      <c r="B22" s="334"/>
      <c r="C22" s="334"/>
      <c r="D22" s="334"/>
      <c r="E22" s="62"/>
      <c r="I22" s="64"/>
      <c r="J22" s="63"/>
      <c r="K22" s="64"/>
      <c r="L22" s="17" t="s">
        <v>4</v>
      </c>
      <c r="M22" s="12"/>
      <c r="N22" s="17" t="s">
        <v>4</v>
      </c>
      <c r="O22" s="12"/>
      <c r="P22" s="17" t="s">
        <v>4</v>
      </c>
    </row>
    <row r="23" spans="1:16" ht="20.100000000000001" customHeight="1" x14ac:dyDescent="0.2">
      <c r="A23" s="344" t="s">
        <v>44</v>
      </c>
      <c r="B23" s="335"/>
      <c r="C23" s="335"/>
      <c r="D23" s="335"/>
      <c r="E23" s="24"/>
      <c r="G23" s="12"/>
      <c r="H23" s="341"/>
      <c r="I23" s="342"/>
      <c r="J23" s="343"/>
      <c r="K23" s="18"/>
      <c r="L23" s="138"/>
      <c r="M23" s="101"/>
      <c r="N23" s="138"/>
      <c r="O23" s="101"/>
      <c r="P23" s="138"/>
    </row>
    <row r="24" spans="1:16" ht="20.100000000000001" customHeight="1" x14ac:dyDescent="0.2">
      <c r="A24" s="345"/>
      <c r="B24" s="335"/>
      <c r="C24" s="335"/>
      <c r="D24" s="335"/>
      <c r="E24" s="24"/>
      <c r="G24" s="12"/>
      <c r="H24" s="341"/>
      <c r="I24" s="342"/>
      <c r="J24" s="343"/>
      <c r="K24" s="18"/>
      <c r="L24" s="138"/>
      <c r="M24" s="101"/>
      <c r="N24" s="138"/>
      <c r="O24" s="101"/>
      <c r="P24" s="138"/>
    </row>
    <row r="25" spans="1:16" ht="20.100000000000001" customHeight="1" x14ac:dyDescent="0.2">
      <c r="A25" s="345"/>
      <c r="B25" s="335"/>
      <c r="C25" s="335"/>
      <c r="D25" s="335"/>
      <c r="E25" s="24"/>
      <c r="G25" s="12"/>
      <c r="H25" s="341"/>
      <c r="I25" s="342"/>
      <c r="J25" s="343"/>
      <c r="K25" s="18"/>
      <c r="L25" s="138"/>
      <c r="M25" s="101"/>
      <c r="N25" s="138"/>
      <c r="O25" s="101"/>
      <c r="P25" s="138"/>
    </row>
    <row r="26" spans="1:16" ht="20.100000000000001" customHeight="1" x14ac:dyDescent="0.2">
      <c r="A26" s="345"/>
      <c r="B26" s="335"/>
      <c r="C26" s="335"/>
      <c r="D26" s="335"/>
      <c r="E26" s="24"/>
      <c r="G26" s="12"/>
      <c r="H26" s="341"/>
      <c r="I26" s="342"/>
      <c r="J26" s="343"/>
      <c r="K26" s="18"/>
      <c r="L26" s="138"/>
      <c r="M26" s="101"/>
      <c r="N26" s="138"/>
      <c r="O26" s="101"/>
      <c r="P26" s="138"/>
    </row>
    <row r="27" spans="1:16" ht="20.100000000000001" customHeight="1" x14ac:dyDescent="0.2">
      <c r="A27" s="345"/>
      <c r="B27" s="335"/>
      <c r="C27" s="335"/>
      <c r="D27" s="335"/>
      <c r="E27" s="24"/>
      <c r="G27" s="12"/>
      <c r="H27" s="341"/>
      <c r="I27" s="342"/>
      <c r="J27" s="343"/>
      <c r="K27" s="18"/>
      <c r="L27" s="138"/>
      <c r="M27" s="101"/>
      <c r="N27" s="138"/>
      <c r="O27" s="101"/>
      <c r="P27" s="138"/>
    </row>
    <row r="28" spans="1:16" ht="20.100000000000001" customHeight="1" x14ac:dyDescent="0.2">
      <c r="A28" s="345"/>
      <c r="B28" s="335"/>
      <c r="C28" s="335"/>
      <c r="D28" s="335"/>
      <c r="E28" s="24"/>
      <c r="G28" s="12"/>
      <c r="H28" s="341"/>
      <c r="I28" s="342"/>
      <c r="J28" s="343"/>
      <c r="K28" s="18"/>
      <c r="L28" s="138"/>
      <c r="M28" s="101"/>
      <c r="N28" s="138"/>
      <c r="O28" s="101"/>
      <c r="P28" s="138"/>
    </row>
    <row r="29" spans="1:16" ht="20.100000000000001" customHeight="1" x14ac:dyDescent="0.2">
      <c r="A29" s="345"/>
      <c r="B29" s="335"/>
      <c r="C29" s="335"/>
      <c r="D29" s="335"/>
      <c r="E29" s="24"/>
      <c r="G29" s="12"/>
      <c r="H29" s="341"/>
      <c r="I29" s="342"/>
      <c r="J29" s="343"/>
      <c r="K29" s="18"/>
      <c r="L29" s="138"/>
      <c r="M29" s="101"/>
      <c r="N29" s="138"/>
      <c r="O29" s="101"/>
      <c r="P29" s="138"/>
    </row>
    <row r="30" spans="1:16" ht="20.100000000000001" customHeight="1" x14ac:dyDescent="0.2">
      <c r="A30" s="345"/>
      <c r="B30" s="335"/>
      <c r="C30" s="335"/>
      <c r="D30" s="335"/>
      <c r="E30" s="24"/>
      <c r="G30" s="12"/>
      <c r="H30" s="341"/>
      <c r="I30" s="342"/>
      <c r="J30" s="343"/>
      <c r="K30" s="18"/>
      <c r="L30" s="138"/>
      <c r="M30" s="101"/>
      <c r="N30" s="138"/>
      <c r="O30" s="101"/>
      <c r="P30" s="138"/>
    </row>
    <row r="31" spans="1:16" ht="20.100000000000001" customHeight="1" thickBot="1" x14ac:dyDescent="0.25">
      <c r="A31" s="345"/>
      <c r="B31" s="335"/>
      <c r="C31" s="335"/>
      <c r="D31" s="335"/>
      <c r="E31" s="24"/>
      <c r="G31" s="12"/>
      <c r="H31" s="341"/>
      <c r="I31" s="342"/>
      <c r="J31" s="343"/>
      <c r="K31" s="18"/>
      <c r="L31" s="139"/>
      <c r="M31" s="101"/>
      <c r="N31" s="139"/>
      <c r="O31" s="101"/>
      <c r="P31" s="139"/>
    </row>
    <row r="32" spans="1:16" ht="20.100000000000001" customHeight="1" thickBot="1" x14ac:dyDescent="0.25">
      <c r="A32" s="70"/>
      <c r="B32" s="71"/>
      <c r="C32" s="71"/>
      <c r="D32" s="71"/>
      <c r="E32" s="24"/>
      <c r="G32" s="12"/>
      <c r="I32" s="12"/>
      <c r="J32" s="72" t="s">
        <v>85</v>
      </c>
      <c r="K32" s="12"/>
      <c r="L32" s="140">
        <f>SUM(L23:L31)</f>
        <v>0</v>
      </c>
      <c r="M32" s="101"/>
      <c r="N32" s="140">
        <f>SUM(N23:N31)</f>
        <v>0</v>
      </c>
      <c r="O32" s="101"/>
      <c r="P32" s="140">
        <f>SUM(P23:P31)</f>
        <v>0</v>
      </c>
    </row>
    <row r="33" spans="1:16" ht="10.5" customHeight="1" x14ac:dyDescent="0.2">
      <c r="B33" s="340"/>
      <c r="C33" s="340"/>
      <c r="D33" s="340"/>
      <c r="E33" s="283"/>
      <c r="G33" s="283"/>
      <c r="H33" s="17"/>
      <c r="I33" s="326"/>
      <c r="J33" s="12"/>
      <c r="K33" s="12"/>
      <c r="L33" s="66"/>
      <c r="M33" s="326"/>
      <c r="N33" s="66"/>
      <c r="O33" s="339"/>
      <c r="P33" s="66"/>
    </row>
    <row r="34" spans="1:16" ht="19.5" customHeight="1" x14ac:dyDescent="0.25">
      <c r="B34" s="333" t="s">
        <v>20</v>
      </c>
      <c r="C34" s="333"/>
      <c r="D34" s="333"/>
      <c r="E34" s="283"/>
      <c r="G34" s="283"/>
      <c r="H34" s="17"/>
      <c r="I34" s="326"/>
      <c r="J34" s="330" t="s">
        <v>15</v>
      </c>
      <c r="K34" s="330"/>
      <c r="L34" s="330"/>
      <c r="M34" s="326"/>
      <c r="N34" s="5" t="s">
        <v>56</v>
      </c>
      <c r="O34" s="339"/>
      <c r="P34" s="5" t="s">
        <v>10</v>
      </c>
    </row>
    <row r="35" spans="1:16" s="61" customFormat="1" x14ac:dyDescent="0.2">
      <c r="B35" s="334"/>
      <c r="C35" s="334"/>
      <c r="D35" s="334"/>
      <c r="E35" s="62"/>
      <c r="F35" s="1"/>
      <c r="H35" s="63"/>
      <c r="I35" s="64"/>
      <c r="J35" s="64"/>
      <c r="K35" s="64"/>
      <c r="M35" s="64"/>
      <c r="N35" s="17" t="s">
        <v>4</v>
      </c>
      <c r="O35" s="12"/>
      <c r="P35" s="17" t="s">
        <v>4</v>
      </c>
    </row>
    <row r="36" spans="1:16" ht="20.100000000000001" customHeight="1" x14ac:dyDescent="0.2">
      <c r="A36" s="344" t="s">
        <v>45</v>
      </c>
      <c r="B36" s="335"/>
      <c r="C36" s="335"/>
      <c r="D36" s="335"/>
      <c r="E36" s="24"/>
      <c r="G36" s="12"/>
      <c r="H36" s="17"/>
      <c r="I36" s="12"/>
      <c r="J36" s="336"/>
      <c r="K36" s="337"/>
      <c r="L36" s="338"/>
      <c r="M36" s="12"/>
      <c r="N36" s="126"/>
      <c r="O36" s="135"/>
      <c r="P36" s="126"/>
    </row>
    <row r="37" spans="1:16" ht="20.100000000000001" customHeight="1" x14ac:dyDescent="0.2">
      <c r="A37" s="345"/>
      <c r="B37" s="335"/>
      <c r="C37" s="335"/>
      <c r="D37" s="335"/>
      <c r="E37" s="24"/>
      <c r="G37" s="12"/>
      <c r="H37" s="17"/>
      <c r="I37" s="12"/>
      <c r="J37" s="336"/>
      <c r="K37" s="337"/>
      <c r="L37" s="338"/>
      <c r="M37" s="12"/>
      <c r="N37" s="126"/>
      <c r="O37" s="135"/>
      <c r="P37" s="126"/>
    </row>
    <row r="38" spans="1:16" ht="20.100000000000001" customHeight="1" x14ac:dyDescent="0.2">
      <c r="A38" s="345"/>
      <c r="B38" s="335"/>
      <c r="C38" s="335"/>
      <c r="D38" s="335"/>
      <c r="E38" s="24"/>
      <c r="G38" s="12"/>
      <c r="H38" s="17"/>
      <c r="I38" s="12"/>
      <c r="J38" s="336"/>
      <c r="K38" s="337"/>
      <c r="L38" s="338"/>
      <c r="M38" s="12"/>
      <c r="N38" s="126"/>
      <c r="O38" s="135"/>
      <c r="P38" s="126"/>
    </row>
    <row r="39" spans="1:16" ht="20.100000000000001" customHeight="1" x14ac:dyDescent="0.2">
      <c r="A39" s="345"/>
      <c r="B39" s="335"/>
      <c r="C39" s="335"/>
      <c r="D39" s="335"/>
      <c r="E39" s="24"/>
      <c r="G39" s="12"/>
      <c r="H39" s="17"/>
      <c r="I39" s="12"/>
      <c r="J39" s="336"/>
      <c r="K39" s="337"/>
      <c r="L39" s="338"/>
      <c r="M39" s="12"/>
      <c r="N39" s="126"/>
      <c r="O39" s="135"/>
      <c r="P39" s="126"/>
    </row>
    <row r="40" spans="1:16" ht="20.100000000000001" customHeight="1" thickBot="1" x14ac:dyDescent="0.25">
      <c r="A40" s="345"/>
      <c r="B40" s="335"/>
      <c r="C40" s="335"/>
      <c r="D40" s="335"/>
      <c r="E40" s="24"/>
      <c r="G40" s="12"/>
      <c r="H40" s="17"/>
      <c r="I40" s="12"/>
      <c r="J40" s="336"/>
      <c r="K40" s="337"/>
      <c r="L40" s="338"/>
      <c r="M40" s="12"/>
      <c r="N40" s="211"/>
      <c r="O40" s="135"/>
      <c r="P40" s="211"/>
    </row>
    <row r="41" spans="1:16" ht="20.100000000000001" customHeight="1" thickBot="1" x14ac:dyDescent="0.25">
      <c r="A41" s="70"/>
      <c r="B41" s="71"/>
      <c r="C41" s="71"/>
      <c r="D41" s="71"/>
      <c r="E41" s="24"/>
      <c r="G41" s="12"/>
      <c r="H41" s="17"/>
      <c r="I41" s="12"/>
      <c r="K41" s="12"/>
      <c r="L41" s="72" t="s">
        <v>85</v>
      </c>
      <c r="M41" s="12"/>
      <c r="N41" s="212">
        <f>SUM(N36:N40)</f>
        <v>0</v>
      </c>
      <c r="O41" s="135"/>
      <c r="P41" s="212">
        <f>SUM(P36:P40)</f>
        <v>0</v>
      </c>
    </row>
    <row r="42" spans="1:16" x14ac:dyDescent="0.2">
      <c r="A42" s="16"/>
      <c r="B42" s="38"/>
      <c r="C42" s="12"/>
      <c r="D42" s="12"/>
      <c r="E42" s="12"/>
      <c r="F42" s="12"/>
      <c r="G42" s="12"/>
      <c r="H42" s="12"/>
      <c r="I42" s="12"/>
      <c r="J42" s="12"/>
      <c r="K42" s="12"/>
      <c r="M42" s="12"/>
      <c r="O42" s="12"/>
    </row>
    <row r="43" spans="1:16" ht="24" x14ac:dyDescent="0.25">
      <c r="B43" s="333" t="s">
        <v>20</v>
      </c>
      <c r="C43" s="333"/>
      <c r="D43" s="333"/>
      <c r="E43" s="12"/>
      <c r="G43" s="12"/>
      <c r="H43" s="12"/>
      <c r="I43" s="12"/>
      <c r="J43" s="330" t="s">
        <v>15</v>
      </c>
      <c r="K43" s="330"/>
      <c r="L43" s="330"/>
      <c r="M43" s="12"/>
      <c r="N43" s="17" t="s">
        <v>57</v>
      </c>
      <c r="O43" s="12"/>
      <c r="P43" s="5" t="s">
        <v>10</v>
      </c>
    </row>
    <row r="44" spans="1:16" s="61" customFormat="1" x14ac:dyDescent="0.2">
      <c r="B44" s="334"/>
      <c r="C44" s="334"/>
      <c r="D44" s="334"/>
      <c r="E44" s="62"/>
      <c r="F44" s="63"/>
      <c r="H44" s="63"/>
      <c r="I44" s="64"/>
      <c r="J44" s="64"/>
      <c r="K44" s="64"/>
      <c r="L44" s="63"/>
      <c r="M44" s="64"/>
      <c r="N44" s="17" t="s">
        <v>4</v>
      </c>
      <c r="O44" s="12"/>
      <c r="P44" s="17" t="s">
        <v>4</v>
      </c>
    </row>
    <row r="45" spans="1:16" ht="20.100000000000001" customHeight="1" x14ac:dyDescent="0.2">
      <c r="A45" s="344" t="s">
        <v>70</v>
      </c>
      <c r="B45" s="335"/>
      <c r="C45" s="335"/>
      <c r="D45" s="335"/>
      <c r="E45" s="24"/>
      <c r="G45" s="12"/>
      <c r="H45" s="12"/>
      <c r="I45" s="12"/>
      <c r="J45" s="336"/>
      <c r="K45" s="337"/>
      <c r="L45" s="338"/>
      <c r="M45" s="12"/>
      <c r="N45" s="102"/>
      <c r="O45" s="101"/>
      <c r="P45" s="102"/>
    </row>
    <row r="46" spans="1:16" ht="20.100000000000001" customHeight="1" x14ac:dyDescent="0.2">
      <c r="A46" s="345"/>
      <c r="B46" s="335"/>
      <c r="C46" s="335"/>
      <c r="D46" s="335"/>
      <c r="E46" s="24"/>
      <c r="G46" s="12"/>
      <c r="H46" s="12"/>
      <c r="I46" s="12"/>
      <c r="J46" s="336"/>
      <c r="K46" s="337"/>
      <c r="L46" s="338"/>
      <c r="M46" s="12"/>
      <c r="N46" s="102"/>
      <c r="O46" s="101"/>
      <c r="P46" s="102"/>
    </row>
    <row r="47" spans="1:16" ht="20.100000000000001" customHeight="1" thickBot="1" x14ac:dyDescent="0.25">
      <c r="A47" s="345"/>
      <c r="B47" s="335"/>
      <c r="C47" s="335"/>
      <c r="D47" s="335"/>
      <c r="E47" s="24"/>
      <c r="G47" s="12"/>
      <c r="H47" s="12"/>
      <c r="I47" s="12"/>
      <c r="J47" s="336"/>
      <c r="K47" s="337"/>
      <c r="L47" s="338"/>
      <c r="M47" s="12"/>
      <c r="N47" s="141"/>
      <c r="O47" s="101"/>
      <c r="P47" s="141"/>
    </row>
    <row r="48" spans="1:16" ht="20.100000000000001" customHeight="1" thickBot="1" x14ac:dyDescent="0.25">
      <c r="A48" s="70"/>
      <c r="B48" s="71"/>
      <c r="C48" s="71"/>
      <c r="D48" s="71"/>
      <c r="E48" s="24"/>
      <c r="G48" s="12"/>
      <c r="H48" s="12"/>
      <c r="I48" s="12"/>
      <c r="K48" s="12"/>
      <c r="L48" s="72" t="s">
        <v>85</v>
      </c>
      <c r="M48" s="12"/>
      <c r="N48" s="140">
        <f>SUM(N45:N47)</f>
        <v>0</v>
      </c>
      <c r="O48" s="101"/>
      <c r="P48" s="140">
        <f>SUM(P45:P47)</f>
        <v>0</v>
      </c>
    </row>
    <row r="49" spans="1:16" x14ac:dyDescent="0.2">
      <c r="A49" s="16"/>
      <c r="B49" s="38"/>
      <c r="C49" s="12"/>
      <c r="D49" s="12"/>
      <c r="E49" s="12"/>
      <c r="F49" s="12"/>
      <c r="G49" s="12"/>
      <c r="H49" s="12"/>
      <c r="I49" s="12"/>
      <c r="J49" s="12"/>
      <c r="K49" s="12"/>
      <c r="M49" s="12"/>
      <c r="O49" s="12"/>
    </row>
    <row r="50" spans="1:16" ht="40.5" customHeight="1" x14ac:dyDescent="0.25">
      <c r="A50" s="73" t="s">
        <v>79</v>
      </c>
      <c r="B50" s="331" t="s">
        <v>16</v>
      </c>
      <c r="C50" s="331"/>
      <c r="D50" s="331"/>
      <c r="E50" s="331"/>
      <c r="F50" s="331"/>
      <c r="G50" s="74"/>
      <c r="H50" s="332" t="s">
        <v>17</v>
      </c>
      <c r="I50" s="332"/>
      <c r="J50" s="332"/>
      <c r="K50" s="332"/>
      <c r="L50" s="332"/>
      <c r="M50" s="75"/>
      <c r="N50" s="75"/>
      <c r="O50" s="76"/>
      <c r="P50" s="77" t="s">
        <v>18</v>
      </c>
    </row>
    <row r="51" spans="1:16" ht="33.75" customHeight="1" x14ac:dyDescent="0.2">
      <c r="A51" s="51"/>
      <c r="B51" s="356" t="s">
        <v>154</v>
      </c>
      <c r="C51" s="357"/>
      <c r="D51" s="357"/>
      <c r="E51" s="357"/>
      <c r="F51" s="358"/>
      <c r="G51" s="65"/>
      <c r="H51" s="362" t="s">
        <v>154</v>
      </c>
      <c r="I51" s="357"/>
      <c r="J51" s="357"/>
      <c r="K51" s="357"/>
      <c r="L51" s="357"/>
      <c r="M51" s="357"/>
      <c r="N51" s="358"/>
      <c r="P51" s="78">
        <v>46248</v>
      </c>
    </row>
    <row r="52" spans="1:16" ht="33.75" customHeight="1" x14ac:dyDescent="0.2">
      <c r="A52" s="51"/>
      <c r="B52" s="359"/>
      <c r="C52" s="360"/>
      <c r="D52" s="360"/>
      <c r="E52" s="360"/>
      <c r="F52" s="361"/>
      <c r="G52" s="65"/>
      <c r="H52" s="363"/>
      <c r="I52" s="364"/>
      <c r="J52" s="364"/>
      <c r="K52" s="364"/>
      <c r="L52" s="364"/>
      <c r="M52" s="364"/>
      <c r="N52" s="365"/>
      <c r="P52" s="79"/>
    </row>
    <row r="53" spans="1:16" ht="14.25" x14ac:dyDescent="0.2">
      <c r="F53" s="65"/>
      <c r="G53" s="65"/>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2DAE1-1BBF-45EA-86DC-40403478F050}">
  <dimension ref="A1:P57"/>
  <sheetViews>
    <sheetView showGridLines="0" showZeros="0" topLeftCell="A13" workbookViewId="0">
      <selection activeCell="D25" sqref="D25"/>
    </sheetView>
  </sheetViews>
  <sheetFormatPr defaultRowHeight="12.75" x14ac:dyDescent="0.2"/>
  <cols>
    <col min="1" max="2" width="4.42578125" style="231" customWidth="1"/>
    <col min="3" max="3" width="26.85546875" style="231" customWidth="1"/>
    <col min="4" max="4" width="10.85546875" style="231" customWidth="1"/>
    <col min="5" max="7" width="13" style="231" customWidth="1"/>
    <col min="8" max="8" width="8.140625" style="231" customWidth="1"/>
    <col min="9" max="9" width="7.85546875" style="231" customWidth="1"/>
    <col min="10" max="10" width="13.42578125" style="231" customWidth="1"/>
    <col min="11" max="11" width="8.140625" style="231" customWidth="1"/>
    <col min="12" max="256" width="8.7109375" style="231"/>
    <col min="257" max="258" width="4.42578125" style="231" customWidth="1"/>
    <col min="259" max="259" width="26.85546875" style="231" customWidth="1"/>
    <col min="260" max="260" width="10.85546875" style="231" customWidth="1"/>
    <col min="261" max="262" width="13" style="231" customWidth="1"/>
    <col min="263" max="263" width="13.140625" style="231" customWidth="1"/>
    <col min="264" max="264" width="8.140625" style="231" customWidth="1"/>
    <col min="265" max="265" width="7.85546875" style="231" customWidth="1"/>
    <col min="266" max="266" width="13.42578125" style="231" customWidth="1"/>
    <col min="267" max="267" width="8.140625" style="231" customWidth="1"/>
    <col min="268" max="512" width="8.7109375" style="231"/>
    <col min="513" max="514" width="4.42578125" style="231" customWidth="1"/>
    <col min="515" max="515" width="26.85546875" style="231" customWidth="1"/>
    <col min="516" max="516" width="10.85546875" style="231" customWidth="1"/>
    <col min="517" max="518" width="13" style="231" customWidth="1"/>
    <col min="519" max="519" width="13.140625" style="231" customWidth="1"/>
    <col min="520" max="520" width="8.140625" style="231" customWidth="1"/>
    <col min="521" max="521" width="7.85546875" style="231" customWidth="1"/>
    <col min="522" max="522" width="13.42578125" style="231" customWidth="1"/>
    <col min="523" max="523" width="8.140625" style="231" customWidth="1"/>
    <col min="524" max="768" width="8.7109375" style="231"/>
    <col min="769" max="770" width="4.42578125" style="231" customWidth="1"/>
    <col min="771" max="771" width="26.85546875" style="231" customWidth="1"/>
    <col min="772" max="772" width="10.85546875" style="231" customWidth="1"/>
    <col min="773" max="774" width="13" style="231" customWidth="1"/>
    <col min="775" max="775" width="13.140625" style="231" customWidth="1"/>
    <col min="776" max="776" width="8.140625" style="231" customWidth="1"/>
    <col min="777" max="777" width="7.85546875" style="231" customWidth="1"/>
    <col min="778" max="778" width="13.42578125" style="231" customWidth="1"/>
    <col min="779" max="779" width="8.140625" style="231" customWidth="1"/>
    <col min="780" max="1024" width="8.7109375" style="231"/>
    <col min="1025" max="1026" width="4.42578125" style="231" customWidth="1"/>
    <col min="1027" max="1027" width="26.85546875" style="231" customWidth="1"/>
    <col min="1028" max="1028" width="10.85546875" style="231" customWidth="1"/>
    <col min="1029" max="1030" width="13" style="231" customWidth="1"/>
    <col min="1031" max="1031" width="13.140625" style="231" customWidth="1"/>
    <col min="1032" max="1032" width="8.140625" style="231" customWidth="1"/>
    <col min="1033" max="1033" width="7.85546875" style="231" customWidth="1"/>
    <col min="1034" max="1034" width="13.42578125" style="231" customWidth="1"/>
    <col min="1035" max="1035" width="8.140625" style="231" customWidth="1"/>
    <col min="1036" max="1280" width="8.7109375" style="231"/>
    <col min="1281" max="1282" width="4.42578125" style="231" customWidth="1"/>
    <col min="1283" max="1283" width="26.85546875" style="231" customWidth="1"/>
    <col min="1284" max="1284" width="10.85546875" style="231" customWidth="1"/>
    <col min="1285" max="1286" width="13" style="231" customWidth="1"/>
    <col min="1287" max="1287" width="13.140625" style="231" customWidth="1"/>
    <col min="1288" max="1288" width="8.140625" style="231" customWidth="1"/>
    <col min="1289" max="1289" width="7.85546875" style="231" customWidth="1"/>
    <col min="1290" max="1290" width="13.42578125" style="231" customWidth="1"/>
    <col min="1291" max="1291" width="8.140625" style="231" customWidth="1"/>
    <col min="1292" max="1536" width="8.7109375" style="231"/>
    <col min="1537" max="1538" width="4.42578125" style="231" customWidth="1"/>
    <col min="1539" max="1539" width="26.85546875" style="231" customWidth="1"/>
    <col min="1540" max="1540" width="10.85546875" style="231" customWidth="1"/>
    <col min="1541" max="1542" width="13" style="231" customWidth="1"/>
    <col min="1543" max="1543" width="13.140625" style="231" customWidth="1"/>
    <col min="1544" max="1544" width="8.140625" style="231" customWidth="1"/>
    <col min="1545" max="1545" width="7.85546875" style="231" customWidth="1"/>
    <col min="1546" max="1546" width="13.42578125" style="231" customWidth="1"/>
    <col min="1547" max="1547" width="8.140625" style="231" customWidth="1"/>
    <col min="1548" max="1792" width="8.7109375" style="231"/>
    <col min="1793" max="1794" width="4.42578125" style="231" customWidth="1"/>
    <col min="1795" max="1795" width="26.85546875" style="231" customWidth="1"/>
    <col min="1796" max="1796" width="10.85546875" style="231" customWidth="1"/>
    <col min="1797" max="1798" width="13" style="231" customWidth="1"/>
    <col min="1799" max="1799" width="13.140625" style="231" customWidth="1"/>
    <col min="1800" max="1800" width="8.140625" style="231" customWidth="1"/>
    <col min="1801" max="1801" width="7.85546875" style="231" customWidth="1"/>
    <col min="1802" max="1802" width="13.42578125" style="231" customWidth="1"/>
    <col min="1803" max="1803" width="8.140625" style="231" customWidth="1"/>
    <col min="1804" max="2048" width="8.7109375" style="231"/>
    <col min="2049" max="2050" width="4.42578125" style="231" customWidth="1"/>
    <col min="2051" max="2051" width="26.85546875" style="231" customWidth="1"/>
    <col min="2052" max="2052" width="10.85546875" style="231" customWidth="1"/>
    <col min="2053" max="2054" width="13" style="231" customWidth="1"/>
    <col min="2055" max="2055" width="13.140625" style="231" customWidth="1"/>
    <col min="2056" max="2056" width="8.140625" style="231" customWidth="1"/>
    <col min="2057" max="2057" width="7.85546875" style="231" customWidth="1"/>
    <col min="2058" max="2058" width="13.42578125" style="231" customWidth="1"/>
    <col min="2059" max="2059" width="8.140625" style="231" customWidth="1"/>
    <col min="2060" max="2304" width="8.7109375" style="231"/>
    <col min="2305" max="2306" width="4.42578125" style="231" customWidth="1"/>
    <col min="2307" max="2307" width="26.85546875" style="231" customWidth="1"/>
    <col min="2308" max="2308" width="10.85546875" style="231" customWidth="1"/>
    <col min="2309" max="2310" width="13" style="231" customWidth="1"/>
    <col min="2311" max="2311" width="13.140625" style="231" customWidth="1"/>
    <col min="2312" max="2312" width="8.140625" style="231" customWidth="1"/>
    <col min="2313" max="2313" width="7.85546875" style="231" customWidth="1"/>
    <col min="2314" max="2314" width="13.42578125" style="231" customWidth="1"/>
    <col min="2315" max="2315" width="8.140625" style="231" customWidth="1"/>
    <col min="2316" max="2560" width="8.7109375" style="231"/>
    <col min="2561" max="2562" width="4.42578125" style="231" customWidth="1"/>
    <col min="2563" max="2563" width="26.85546875" style="231" customWidth="1"/>
    <col min="2564" max="2564" width="10.85546875" style="231" customWidth="1"/>
    <col min="2565" max="2566" width="13" style="231" customWidth="1"/>
    <col min="2567" max="2567" width="13.140625" style="231" customWidth="1"/>
    <col min="2568" max="2568" width="8.140625" style="231" customWidth="1"/>
    <col min="2569" max="2569" width="7.85546875" style="231" customWidth="1"/>
    <col min="2570" max="2570" width="13.42578125" style="231" customWidth="1"/>
    <col min="2571" max="2571" width="8.140625" style="231" customWidth="1"/>
    <col min="2572" max="2816" width="8.7109375" style="231"/>
    <col min="2817" max="2818" width="4.42578125" style="231" customWidth="1"/>
    <col min="2819" max="2819" width="26.85546875" style="231" customWidth="1"/>
    <col min="2820" max="2820" width="10.85546875" style="231" customWidth="1"/>
    <col min="2821" max="2822" width="13" style="231" customWidth="1"/>
    <col min="2823" max="2823" width="13.140625" style="231" customWidth="1"/>
    <col min="2824" max="2824" width="8.140625" style="231" customWidth="1"/>
    <col min="2825" max="2825" width="7.85546875" style="231" customWidth="1"/>
    <col min="2826" max="2826" width="13.42578125" style="231" customWidth="1"/>
    <col min="2827" max="2827" width="8.140625" style="231" customWidth="1"/>
    <col min="2828" max="3072" width="8.7109375" style="231"/>
    <col min="3073" max="3074" width="4.42578125" style="231" customWidth="1"/>
    <col min="3075" max="3075" width="26.85546875" style="231" customWidth="1"/>
    <col min="3076" max="3076" width="10.85546875" style="231" customWidth="1"/>
    <col min="3077" max="3078" width="13" style="231" customWidth="1"/>
    <col min="3079" max="3079" width="13.140625" style="231" customWidth="1"/>
    <col min="3080" max="3080" width="8.140625" style="231" customWidth="1"/>
    <col min="3081" max="3081" width="7.85546875" style="231" customWidth="1"/>
    <col min="3082" max="3082" width="13.42578125" style="231" customWidth="1"/>
    <col min="3083" max="3083" width="8.140625" style="231" customWidth="1"/>
    <col min="3084" max="3328" width="8.7109375" style="231"/>
    <col min="3329" max="3330" width="4.42578125" style="231" customWidth="1"/>
    <col min="3331" max="3331" width="26.85546875" style="231" customWidth="1"/>
    <col min="3332" max="3332" width="10.85546875" style="231" customWidth="1"/>
    <col min="3333" max="3334" width="13" style="231" customWidth="1"/>
    <col min="3335" max="3335" width="13.140625" style="231" customWidth="1"/>
    <col min="3336" max="3336" width="8.140625" style="231" customWidth="1"/>
    <col min="3337" max="3337" width="7.85546875" style="231" customWidth="1"/>
    <col min="3338" max="3338" width="13.42578125" style="231" customWidth="1"/>
    <col min="3339" max="3339" width="8.140625" style="231" customWidth="1"/>
    <col min="3340" max="3584" width="8.7109375" style="231"/>
    <col min="3585" max="3586" width="4.42578125" style="231" customWidth="1"/>
    <col min="3587" max="3587" width="26.85546875" style="231" customWidth="1"/>
    <col min="3588" max="3588" width="10.85546875" style="231" customWidth="1"/>
    <col min="3589" max="3590" width="13" style="231" customWidth="1"/>
    <col min="3591" max="3591" width="13.140625" style="231" customWidth="1"/>
    <col min="3592" max="3592" width="8.140625" style="231" customWidth="1"/>
    <col min="3593" max="3593" width="7.85546875" style="231" customWidth="1"/>
    <col min="3594" max="3594" width="13.42578125" style="231" customWidth="1"/>
    <col min="3595" max="3595" width="8.140625" style="231" customWidth="1"/>
    <col min="3596" max="3840" width="8.7109375" style="231"/>
    <col min="3841" max="3842" width="4.42578125" style="231" customWidth="1"/>
    <col min="3843" max="3843" width="26.85546875" style="231" customWidth="1"/>
    <col min="3844" max="3844" width="10.85546875" style="231" customWidth="1"/>
    <col min="3845" max="3846" width="13" style="231" customWidth="1"/>
    <col min="3847" max="3847" width="13.140625" style="231" customWidth="1"/>
    <col min="3848" max="3848" width="8.140625" style="231" customWidth="1"/>
    <col min="3849" max="3849" width="7.85546875" style="231" customWidth="1"/>
    <col min="3850" max="3850" width="13.42578125" style="231" customWidth="1"/>
    <col min="3851" max="3851" width="8.140625" style="231" customWidth="1"/>
    <col min="3852" max="4096" width="8.7109375" style="231"/>
    <col min="4097" max="4098" width="4.42578125" style="231" customWidth="1"/>
    <col min="4099" max="4099" width="26.85546875" style="231" customWidth="1"/>
    <col min="4100" max="4100" width="10.85546875" style="231" customWidth="1"/>
    <col min="4101" max="4102" width="13" style="231" customWidth="1"/>
    <col min="4103" max="4103" width="13.140625" style="231" customWidth="1"/>
    <col min="4104" max="4104" width="8.140625" style="231" customWidth="1"/>
    <col min="4105" max="4105" width="7.85546875" style="231" customWidth="1"/>
    <col min="4106" max="4106" width="13.42578125" style="231" customWidth="1"/>
    <col min="4107" max="4107" width="8.140625" style="231" customWidth="1"/>
    <col min="4108" max="4352" width="8.7109375" style="231"/>
    <col min="4353" max="4354" width="4.42578125" style="231" customWidth="1"/>
    <col min="4355" max="4355" width="26.85546875" style="231" customWidth="1"/>
    <col min="4356" max="4356" width="10.85546875" style="231" customWidth="1"/>
    <col min="4357" max="4358" width="13" style="231" customWidth="1"/>
    <col min="4359" max="4359" width="13.140625" style="231" customWidth="1"/>
    <col min="4360" max="4360" width="8.140625" style="231" customWidth="1"/>
    <col min="4361" max="4361" width="7.85546875" style="231" customWidth="1"/>
    <col min="4362" max="4362" width="13.42578125" style="231" customWidth="1"/>
    <col min="4363" max="4363" width="8.140625" style="231" customWidth="1"/>
    <col min="4364" max="4608" width="8.7109375" style="231"/>
    <col min="4609" max="4610" width="4.42578125" style="231" customWidth="1"/>
    <col min="4611" max="4611" width="26.85546875" style="231" customWidth="1"/>
    <col min="4612" max="4612" width="10.85546875" style="231" customWidth="1"/>
    <col min="4613" max="4614" width="13" style="231" customWidth="1"/>
    <col min="4615" max="4615" width="13.140625" style="231" customWidth="1"/>
    <col min="4616" max="4616" width="8.140625" style="231" customWidth="1"/>
    <col min="4617" max="4617" width="7.85546875" style="231" customWidth="1"/>
    <col min="4618" max="4618" width="13.42578125" style="231" customWidth="1"/>
    <col min="4619" max="4619" width="8.140625" style="231" customWidth="1"/>
    <col min="4620" max="4864" width="8.7109375" style="231"/>
    <col min="4865" max="4866" width="4.42578125" style="231" customWidth="1"/>
    <col min="4867" max="4867" width="26.85546875" style="231" customWidth="1"/>
    <col min="4868" max="4868" width="10.85546875" style="231" customWidth="1"/>
    <col min="4869" max="4870" width="13" style="231" customWidth="1"/>
    <col min="4871" max="4871" width="13.140625" style="231" customWidth="1"/>
    <col min="4872" max="4872" width="8.140625" style="231" customWidth="1"/>
    <col min="4873" max="4873" width="7.85546875" style="231" customWidth="1"/>
    <col min="4874" max="4874" width="13.42578125" style="231" customWidth="1"/>
    <col min="4875" max="4875" width="8.140625" style="231" customWidth="1"/>
    <col min="4876" max="5120" width="8.7109375" style="231"/>
    <col min="5121" max="5122" width="4.42578125" style="231" customWidth="1"/>
    <col min="5123" max="5123" width="26.85546875" style="231" customWidth="1"/>
    <col min="5124" max="5124" width="10.85546875" style="231" customWidth="1"/>
    <col min="5125" max="5126" width="13" style="231" customWidth="1"/>
    <col min="5127" max="5127" width="13.140625" style="231" customWidth="1"/>
    <col min="5128" max="5128" width="8.140625" style="231" customWidth="1"/>
    <col min="5129" max="5129" width="7.85546875" style="231" customWidth="1"/>
    <col min="5130" max="5130" width="13.42578125" style="231" customWidth="1"/>
    <col min="5131" max="5131" width="8.140625" style="231" customWidth="1"/>
    <col min="5132" max="5376" width="8.7109375" style="231"/>
    <col min="5377" max="5378" width="4.42578125" style="231" customWidth="1"/>
    <col min="5379" max="5379" width="26.85546875" style="231" customWidth="1"/>
    <col min="5380" max="5380" width="10.85546875" style="231" customWidth="1"/>
    <col min="5381" max="5382" width="13" style="231" customWidth="1"/>
    <col min="5383" max="5383" width="13.140625" style="231" customWidth="1"/>
    <col min="5384" max="5384" width="8.140625" style="231" customWidth="1"/>
    <col min="5385" max="5385" width="7.85546875" style="231" customWidth="1"/>
    <col min="5386" max="5386" width="13.42578125" style="231" customWidth="1"/>
    <col min="5387" max="5387" width="8.140625" style="231" customWidth="1"/>
    <col min="5388" max="5632" width="8.7109375" style="231"/>
    <col min="5633" max="5634" width="4.42578125" style="231" customWidth="1"/>
    <col min="5635" max="5635" width="26.85546875" style="231" customWidth="1"/>
    <col min="5636" max="5636" width="10.85546875" style="231" customWidth="1"/>
    <col min="5637" max="5638" width="13" style="231" customWidth="1"/>
    <col min="5639" max="5639" width="13.140625" style="231" customWidth="1"/>
    <col min="5640" max="5640" width="8.140625" style="231" customWidth="1"/>
    <col min="5641" max="5641" width="7.85546875" style="231" customWidth="1"/>
    <col min="5642" max="5642" width="13.42578125" style="231" customWidth="1"/>
    <col min="5643" max="5643" width="8.140625" style="231" customWidth="1"/>
    <col min="5644" max="5888" width="8.7109375" style="231"/>
    <col min="5889" max="5890" width="4.42578125" style="231" customWidth="1"/>
    <col min="5891" max="5891" width="26.85546875" style="231" customWidth="1"/>
    <col min="5892" max="5892" width="10.85546875" style="231" customWidth="1"/>
    <col min="5893" max="5894" width="13" style="231" customWidth="1"/>
    <col min="5895" max="5895" width="13.140625" style="231" customWidth="1"/>
    <col min="5896" max="5896" width="8.140625" style="231" customWidth="1"/>
    <col min="5897" max="5897" width="7.85546875" style="231" customWidth="1"/>
    <col min="5898" max="5898" width="13.42578125" style="231" customWidth="1"/>
    <col min="5899" max="5899" width="8.140625" style="231" customWidth="1"/>
    <col min="5900" max="6144" width="8.7109375" style="231"/>
    <col min="6145" max="6146" width="4.42578125" style="231" customWidth="1"/>
    <col min="6147" max="6147" width="26.85546875" style="231" customWidth="1"/>
    <col min="6148" max="6148" width="10.85546875" style="231" customWidth="1"/>
    <col min="6149" max="6150" width="13" style="231" customWidth="1"/>
    <col min="6151" max="6151" width="13.140625" style="231" customWidth="1"/>
    <col min="6152" max="6152" width="8.140625" style="231" customWidth="1"/>
    <col min="6153" max="6153" width="7.85546875" style="231" customWidth="1"/>
    <col min="6154" max="6154" width="13.42578125" style="231" customWidth="1"/>
    <col min="6155" max="6155" width="8.140625" style="231" customWidth="1"/>
    <col min="6156" max="6400" width="8.7109375" style="231"/>
    <col min="6401" max="6402" width="4.42578125" style="231" customWidth="1"/>
    <col min="6403" max="6403" width="26.85546875" style="231" customWidth="1"/>
    <col min="6404" max="6404" width="10.85546875" style="231" customWidth="1"/>
    <col min="6405" max="6406" width="13" style="231" customWidth="1"/>
    <col min="6407" max="6407" width="13.140625" style="231" customWidth="1"/>
    <col min="6408" max="6408" width="8.140625" style="231" customWidth="1"/>
    <col min="6409" max="6409" width="7.85546875" style="231" customWidth="1"/>
    <col min="6410" max="6410" width="13.42578125" style="231" customWidth="1"/>
    <col min="6411" max="6411" width="8.140625" style="231" customWidth="1"/>
    <col min="6412" max="6656" width="8.7109375" style="231"/>
    <col min="6657" max="6658" width="4.42578125" style="231" customWidth="1"/>
    <col min="6659" max="6659" width="26.85546875" style="231" customWidth="1"/>
    <col min="6660" max="6660" width="10.85546875" style="231" customWidth="1"/>
    <col min="6661" max="6662" width="13" style="231" customWidth="1"/>
    <col min="6663" max="6663" width="13.140625" style="231" customWidth="1"/>
    <col min="6664" max="6664" width="8.140625" style="231" customWidth="1"/>
    <col min="6665" max="6665" width="7.85546875" style="231" customWidth="1"/>
    <col min="6666" max="6666" width="13.42578125" style="231" customWidth="1"/>
    <col min="6667" max="6667" width="8.140625" style="231" customWidth="1"/>
    <col min="6668" max="6912" width="8.7109375" style="231"/>
    <col min="6913" max="6914" width="4.42578125" style="231" customWidth="1"/>
    <col min="6915" max="6915" width="26.85546875" style="231" customWidth="1"/>
    <col min="6916" max="6916" width="10.85546875" style="231" customWidth="1"/>
    <col min="6917" max="6918" width="13" style="231" customWidth="1"/>
    <col min="6919" max="6919" width="13.140625" style="231" customWidth="1"/>
    <col min="6920" max="6920" width="8.140625" style="231" customWidth="1"/>
    <col min="6921" max="6921" width="7.85546875" style="231" customWidth="1"/>
    <col min="6922" max="6922" width="13.42578125" style="231" customWidth="1"/>
    <col min="6923" max="6923" width="8.140625" style="231" customWidth="1"/>
    <col min="6924" max="7168" width="8.7109375" style="231"/>
    <col min="7169" max="7170" width="4.42578125" style="231" customWidth="1"/>
    <col min="7171" max="7171" width="26.85546875" style="231" customWidth="1"/>
    <col min="7172" max="7172" width="10.85546875" style="231" customWidth="1"/>
    <col min="7173" max="7174" width="13" style="231" customWidth="1"/>
    <col min="7175" max="7175" width="13.140625" style="231" customWidth="1"/>
    <col min="7176" max="7176" width="8.140625" style="231" customWidth="1"/>
    <col min="7177" max="7177" width="7.85546875" style="231" customWidth="1"/>
    <col min="7178" max="7178" width="13.42578125" style="231" customWidth="1"/>
    <col min="7179" max="7179" width="8.140625" style="231" customWidth="1"/>
    <col min="7180" max="7424" width="8.7109375" style="231"/>
    <col min="7425" max="7426" width="4.42578125" style="231" customWidth="1"/>
    <col min="7427" max="7427" width="26.85546875" style="231" customWidth="1"/>
    <col min="7428" max="7428" width="10.85546875" style="231" customWidth="1"/>
    <col min="7429" max="7430" width="13" style="231" customWidth="1"/>
    <col min="7431" max="7431" width="13.140625" style="231" customWidth="1"/>
    <col min="7432" max="7432" width="8.140625" style="231" customWidth="1"/>
    <col min="7433" max="7433" width="7.85546875" style="231" customWidth="1"/>
    <col min="7434" max="7434" width="13.42578125" style="231" customWidth="1"/>
    <col min="7435" max="7435" width="8.140625" style="231" customWidth="1"/>
    <col min="7436" max="7680" width="8.7109375" style="231"/>
    <col min="7681" max="7682" width="4.42578125" style="231" customWidth="1"/>
    <col min="7683" max="7683" width="26.85546875" style="231" customWidth="1"/>
    <col min="7684" max="7684" width="10.85546875" style="231" customWidth="1"/>
    <col min="7685" max="7686" width="13" style="231" customWidth="1"/>
    <col min="7687" max="7687" width="13.140625" style="231" customWidth="1"/>
    <col min="7688" max="7688" width="8.140625" style="231" customWidth="1"/>
    <col min="7689" max="7689" width="7.85546875" style="231" customWidth="1"/>
    <col min="7690" max="7690" width="13.42578125" style="231" customWidth="1"/>
    <col min="7691" max="7691" width="8.140625" style="231" customWidth="1"/>
    <col min="7692" max="7936" width="8.7109375" style="231"/>
    <col min="7937" max="7938" width="4.42578125" style="231" customWidth="1"/>
    <col min="7939" max="7939" width="26.85546875" style="231" customWidth="1"/>
    <col min="7940" max="7940" width="10.85546875" style="231" customWidth="1"/>
    <col min="7941" max="7942" width="13" style="231" customWidth="1"/>
    <col min="7943" max="7943" width="13.140625" style="231" customWidth="1"/>
    <col min="7944" max="7944" width="8.140625" style="231" customWidth="1"/>
    <col min="7945" max="7945" width="7.85546875" style="231" customWidth="1"/>
    <col min="7946" max="7946" width="13.42578125" style="231" customWidth="1"/>
    <col min="7947" max="7947" width="8.140625" style="231" customWidth="1"/>
    <col min="7948" max="8192" width="8.7109375" style="231"/>
    <col min="8193" max="8194" width="4.42578125" style="231" customWidth="1"/>
    <col min="8195" max="8195" width="26.85546875" style="231" customWidth="1"/>
    <col min="8196" max="8196" width="10.85546875" style="231" customWidth="1"/>
    <col min="8197" max="8198" width="13" style="231" customWidth="1"/>
    <col min="8199" max="8199" width="13.140625" style="231" customWidth="1"/>
    <col min="8200" max="8200" width="8.140625" style="231" customWidth="1"/>
    <col min="8201" max="8201" width="7.85546875" style="231" customWidth="1"/>
    <col min="8202" max="8202" width="13.42578125" style="231" customWidth="1"/>
    <col min="8203" max="8203" width="8.140625" style="231" customWidth="1"/>
    <col min="8204" max="8448" width="8.7109375" style="231"/>
    <col min="8449" max="8450" width="4.42578125" style="231" customWidth="1"/>
    <col min="8451" max="8451" width="26.85546875" style="231" customWidth="1"/>
    <col min="8452" max="8452" width="10.85546875" style="231" customWidth="1"/>
    <col min="8453" max="8454" width="13" style="231" customWidth="1"/>
    <col min="8455" max="8455" width="13.140625" style="231" customWidth="1"/>
    <col min="8456" max="8456" width="8.140625" style="231" customWidth="1"/>
    <col min="8457" max="8457" width="7.85546875" style="231" customWidth="1"/>
    <col min="8458" max="8458" width="13.42578125" style="231" customWidth="1"/>
    <col min="8459" max="8459" width="8.140625" style="231" customWidth="1"/>
    <col min="8460" max="8704" width="8.7109375" style="231"/>
    <col min="8705" max="8706" width="4.42578125" style="231" customWidth="1"/>
    <col min="8707" max="8707" width="26.85546875" style="231" customWidth="1"/>
    <col min="8708" max="8708" width="10.85546875" style="231" customWidth="1"/>
    <col min="8709" max="8710" width="13" style="231" customWidth="1"/>
    <col min="8711" max="8711" width="13.140625" style="231" customWidth="1"/>
    <col min="8712" max="8712" width="8.140625" style="231" customWidth="1"/>
    <col min="8713" max="8713" width="7.85546875" style="231" customWidth="1"/>
    <col min="8714" max="8714" width="13.42578125" style="231" customWidth="1"/>
    <col min="8715" max="8715" width="8.140625" style="231" customWidth="1"/>
    <col min="8716" max="8960" width="8.7109375" style="231"/>
    <col min="8961" max="8962" width="4.42578125" style="231" customWidth="1"/>
    <col min="8963" max="8963" width="26.85546875" style="231" customWidth="1"/>
    <col min="8964" max="8964" width="10.85546875" style="231" customWidth="1"/>
    <col min="8965" max="8966" width="13" style="231" customWidth="1"/>
    <col min="8967" max="8967" width="13.140625" style="231" customWidth="1"/>
    <col min="8968" max="8968" width="8.140625" style="231" customWidth="1"/>
    <col min="8969" max="8969" width="7.85546875" style="231" customWidth="1"/>
    <col min="8970" max="8970" width="13.42578125" style="231" customWidth="1"/>
    <col min="8971" max="8971" width="8.140625" style="231" customWidth="1"/>
    <col min="8972" max="9216" width="8.7109375" style="231"/>
    <col min="9217" max="9218" width="4.42578125" style="231" customWidth="1"/>
    <col min="9219" max="9219" width="26.85546875" style="231" customWidth="1"/>
    <col min="9220" max="9220" width="10.85546875" style="231" customWidth="1"/>
    <col min="9221" max="9222" width="13" style="231" customWidth="1"/>
    <col min="9223" max="9223" width="13.140625" style="231" customWidth="1"/>
    <col min="9224" max="9224" width="8.140625" style="231" customWidth="1"/>
    <col min="9225" max="9225" width="7.85546875" style="231" customWidth="1"/>
    <col min="9226" max="9226" width="13.42578125" style="231" customWidth="1"/>
    <col min="9227" max="9227" width="8.140625" style="231" customWidth="1"/>
    <col min="9228" max="9472" width="8.7109375" style="231"/>
    <col min="9473" max="9474" width="4.42578125" style="231" customWidth="1"/>
    <col min="9475" max="9475" width="26.85546875" style="231" customWidth="1"/>
    <col min="9476" max="9476" width="10.85546875" style="231" customWidth="1"/>
    <col min="9477" max="9478" width="13" style="231" customWidth="1"/>
    <col min="9479" max="9479" width="13.140625" style="231" customWidth="1"/>
    <col min="9480" max="9480" width="8.140625" style="231" customWidth="1"/>
    <col min="9481" max="9481" width="7.85546875" style="231" customWidth="1"/>
    <col min="9482" max="9482" width="13.42578125" style="231" customWidth="1"/>
    <col min="9483" max="9483" width="8.140625" style="231" customWidth="1"/>
    <col min="9484" max="9728" width="8.7109375" style="231"/>
    <col min="9729" max="9730" width="4.42578125" style="231" customWidth="1"/>
    <col min="9731" max="9731" width="26.85546875" style="231" customWidth="1"/>
    <col min="9732" max="9732" width="10.85546875" style="231" customWidth="1"/>
    <col min="9733" max="9734" width="13" style="231" customWidth="1"/>
    <col min="9735" max="9735" width="13.140625" style="231" customWidth="1"/>
    <col min="9736" max="9736" width="8.140625" style="231" customWidth="1"/>
    <col min="9737" max="9737" width="7.85546875" style="231" customWidth="1"/>
    <col min="9738" max="9738" width="13.42578125" style="231" customWidth="1"/>
    <col min="9739" max="9739" width="8.140625" style="231" customWidth="1"/>
    <col min="9740" max="9984" width="8.7109375" style="231"/>
    <col min="9985" max="9986" width="4.42578125" style="231" customWidth="1"/>
    <col min="9987" max="9987" width="26.85546875" style="231" customWidth="1"/>
    <col min="9988" max="9988" width="10.85546875" style="231" customWidth="1"/>
    <col min="9989" max="9990" width="13" style="231" customWidth="1"/>
    <col min="9991" max="9991" width="13.140625" style="231" customWidth="1"/>
    <col min="9992" max="9992" width="8.140625" style="231" customWidth="1"/>
    <col min="9993" max="9993" width="7.85546875" style="231" customWidth="1"/>
    <col min="9994" max="9994" width="13.42578125" style="231" customWidth="1"/>
    <col min="9995" max="9995" width="8.140625" style="231" customWidth="1"/>
    <col min="9996" max="10240" width="8.7109375" style="231"/>
    <col min="10241" max="10242" width="4.42578125" style="231" customWidth="1"/>
    <col min="10243" max="10243" width="26.85546875" style="231" customWidth="1"/>
    <col min="10244" max="10244" width="10.85546875" style="231" customWidth="1"/>
    <col min="10245" max="10246" width="13" style="231" customWidth="1"/>
    <col min="10247" max="10247" width="13.140625" style="231" customWidth="1"/>
    <col min="10248" max="10248" width="8.140625" style="231" customWidth="1"/>
    <col min="10249" max="10249" width="7.85546875" style="231" customWidth="1"/>
    <col min="10250" max="10250" width="13.42578125" style="231" customWidth="1"/>
    <col min="10251" max="10251" width="8.140625" style="231" customWidth="1"/>
    <col min="10252" max="10496" width="8.7109375" style="231"/>
    <col min="10497" max="10498" width="4.42578125" style="231" customWidth="1"/>
    <col min="10499" max="10499" width="26.85546875" style="231" customWidth="1"/>
    <col min="10500" max="10500" width="10.85546875" style="231" customWidth="1"/>
    <col min="10501" max="10502" width="13" style="231" customWidth="1"/>
    <col min="10503" max="10503" width="13.140625" style="231" customWidth="1"/>
    <col min="10504" max="10504" width="8.140625" style="231" customWidth="1"/>
    <col min="10505" max="10505" width="7.85546875" style="231" customWidth="1"/>
    <col min="10506" max="10506" width="13.42578125" style="231" customWidth="1"/>
    <col min="10507" max="10507" width="8.140625" style="231" customWidth="1"/>
    <col min="10508" max="10752" width="8.7109375" style="231"/>
    <col min="10753" max="10754" width="4.42578125" style="231" customWidth="1"/>
    <col min="10755" max="10755" width="26.85546875" style="231" customWidth="1"/>
    <col min="10756" max="10756" width="10.85546875" style="231" customWidth="1"/>
    <col min="10757" max="10758" width="13" style="231" customWidth="1"/>
    <col min="10759" max="10759" width="13.140625" style="231" customWidth="1"/>
    <col min="10760" max="10760" width="8.140625" style="231" customWidth="1"/>
    <col min="10761" max="10761" width="7.85546875" style="231" customWidth="1"/>
    <col min="10762" max="10762" width="13.42578125" style="231" customWidth="1"/>
    <col min="10763" max="10763" width="8.140625" style="231" customWidth="1"/>
    <col min="10764" max="11008" width="8.7109375" style="231"/>
    <col min="11009" max="11010" width="4.42578125" style="231" customWidth="1"/>
    <col min="11011" max="11011" width="26.85546875" style="231" customWidth="1"/>
    <col min="11012" max="11012" width="10.85546875" style="231" customWidth="1"/>
    <col min="11013" max="11014" width="13" style="231" customWidth="1"/>
    <col min="11015" max="11015" width="13.140625" style="231" customWidth="1"/>
    <col min="11016" max="11016" width="8.140625" style="231" customWidth="1"/>
    <col min="11017" max="11017" width="7.85546875" style="231" customWidth="1"/>
    <col min="11018" max="11018" width="13.42578125" style="231" customWidth="1"/>
    <col min="11019" max="11019" width="8.140625" style="231" customWidth="1"/>
    <col min="11020" max="11264" width="8.7109375" style="231"/>
    <col min="11265" max="11266" width="4.42578125" style="231" customWidth="1"/>
    <col min="11267" max="11267" width="26.85546875" style="231" customWidth="1"/>
    <col min="11268" max="11268" width="10.85546875" style="231" customWidth="1"/>
    <col min="11269" max="11270" width="13" style="231" customWidth="1"/>
    <col min="11271" max="11271" width="13.140625" style="231" customWidth="1"/>
    <col min="11272" max="11272" width="8.140625" style="231" customWidth="1"/>
    <col min="11273" max="11273" width="7.85546875" style="231" customWidth="1"/>
    <col min="11274" max="11274" width="13.42578125" style="231" customWidth="1"/>
    <col min="11275" max="11275" width="8.140625" style="231" customWidth="1"/>
    <col min="11276" max="11520" width="8.7109375" style="231"/>
    <col min="11521" max="11522" width="4.42578125" style="231" customWidth="1"/>
    <col min="11523" max="11523" width="26.85546875" style="231" customWidth="1"/>
    <col min="11524" max="11524" width="10.85546875" style="231" customWidth="1"/>
    <col min="11525" max="11526" width="13" style="231" customWidth="1"/>
    <col min="11527" max="11527" width="13.140625" style="231" customWidth="1"/>
    <col min="11528" max="11528" width="8.140625" style="231" customWidth="1"/>
    <col min="11529" max="11529" width="7.85546875" style="231" customWidth="1"/>
    <col min="11530" max="11530" width="13.42578125" style="231" customWidth="1"/>
    <col min="11531" max="11531" width="8.140625" style="231" customWidth="1"/>
    <col min="11532" max="11776" width="8.7109375" style="231"/>
    <col min="11777" max="11778" width="4.42578125" style="231" customWidth="1"/>
    <col min="11779" max="11779" width="26.85546875" style="231" customWidth="1"/>
    <col min="11780" max="11780" width="10.85546875" style="231" customWidth="1"/>
    <col min="11781" max="11782" width="13" style="231" customWidth="1"/>
    <col min="11783" max="11783" width="13.140625" style="231" customWidth="1"/>
    <col min="11784" max="11784" width="8.140625" style="231" customWidth="1"/>
    <col min="11785" max="11785" width="7.85546875" style="231" customWidth="1"/>
    <col min="11786" max="11786" width="13.42578125" style="231" customWidth="1"/>
    <col min="11787" max="11787" width="8.140625" style="231" customWidth="1"/>
    <col min="11788" max="12032" width="8.7109375" style="231"/>
    <col min="12033" max="12034" width="4.42578125" style="231" customWidth="1"/>
    <col min="12035" max="12035" width="26.85546875" style="231" customWidth="1"/>
    <col min="12036" max="12036" width="10.85546875" style="231" customWidth="1"/>
    <col min="12037" max="12038" width="13" style="231" customWidth="1"/>
    <col min="12039" max="12039" width="13.140625" style="231" customWidth="1"/>
    <col min="12040" max="12040" width="8.140625" style="231" customWidth="1"/>
    <col min="12041" max="12041" width="7.85546875" style="231" customWidth="1"/>
    <col min="12042" max="12042" width="13.42578125" style="231" customWidth="1"/>
    <col min="12043" max="12043" width="8.140625" style="231" customWidth="1"/>
    <col min="12044" max="12288" width="8.7109375" style="231"/>
    <col min="12289" max="12290" width="4.42578125" style="231" customWidth="1"/>
    <col min="12291" max="12291" width="26.85546875" style="231" customWidth="1"/>
    <col min="12292" max="12292" width="10.85546875" style="231" customWidth="1"/>
    <col min="12293" max="12294" width="13" style="231" customWidth="1"/>
    <col min="12295" max="12295" width="13.140625" style="231" customWidth="1"/>
    <col min="12296" max="12296" width="8.140625" style="231" customWidth="1"/>
    <col min="12297" max="12297" width="7.85546875" style="231" customWidth="1"/>
    <col min="12298" max="12298" width="13.42578125" style="231" customWidth="1"/>
    <col min="12299" max="12299" width="8.140625" style="231" customWidth="1"/>
    <col min="12300" max="12544" width="8.7109375" style="231"/>
    <col min="12545" max="12546" width="4.42578125" style="231" customWidth="1"/>
    <col min="12547" max="12547" width="26.85546875" style="231" customWidth="1"/>
    <col min="12548" max="12548" width="10.85546875" style="231" customWidth="1"/>
    <col min="12549" max="12550" width="13" style="231" customWidth="1"/>
    <col min="12551" max="12551" width="13.140625" style="231" customWidth="1"/>
    <col min="12552" max="12552" width="8.140625" style="231" customWidth="1"/>
    <col min="12553" max="12553" width="7.85546875" style="231" customWidth="1"/>
    <col min="12554" max="12554" width="13.42578125" style="231" customWidth="1"/>
    <col min="12555" max="12555" width="8.140625" style="231" customWidth="1"/>
    <col min="12556" max="12800" width="8.7109375" style="231"/>
    <col min="12801" max="12802" width="4.42578125" style="231" customWidth="1"/>
    <col min="12803" max="12803" width="26.85546875" style="231" customWidth="1"/>
    <col min="12804" max="12804" width="10.85546875" style="231" customWidth="1"/>
    <col min="12805" max="12806" width="13" style="231" customWidth="1"/>
    <col min="12807" max="12807" width="13.140625" style="231" customWidth="1"/>
    <col min="12808" max="12808" width="8.140625" style="231" customWidth="1"/>
    <col min="12809" max="12809" width="7.85546875" style="231" customWidth="1"/>
    <col min="12810" max="12810" width="13.42578125" style="231" customWidth="1"/>
    <col min="12811" max="12811" width="8.140625" style="231" customWidth="1"/>
    <col min="12812" max="13056" width="8.7109375" style="231"/>
    <col min="13057" max="13058" width="4.42578125" style="231" customWidth="1"/>
    <col min="13059" max="13059" width="26.85546875" style="231" customWidth="1"/>
    <col min="13060" max="13060" width="10.85546875" style="231" customWidth="1"/>
    <col min="13061" max="13062" width="13" style="231" customWidth="1"/>
    <col min="13063" max="13063" width="13.140625" style="231" customWidth="1"/>
    <col min="13064" max="13064" width="8.140625" style="231" customWidth="1"/>
    <col min="13065" max="13065" width="7.85546875" style="231" customWidth="1"/>
    <col min="13066" max="13066" width="13.42578125" style="231" customWidth="1"/>
    <col min="13067" max="13067" width="8.140625" style="231" customWidth="1"/>
    <col min="13068" max="13312" width="8.7109375" style="231"/>
    <col min="13313" max="13314" width="4.42578125" style="231" customWidth="1"/>
    <col min="13315" max="13315" width="26.85546875" style="231" customWidth="1"/>
    <col min="13316" max="13316" width="10.85546875" style="231" customWidth="1"/>
    <col min="13317" max="13318" width="13" style="231" customWidth="1"/>
    <col min="13319" max="13319" width="13.140625" style="231" customWidth="1"/>
    <col min="13320" max="13320" width="8.140625" style="231" customWidth="1"/>
    <col min="13321" max="13321" width="7.85546875" style="231" customWidth="1"/>
    <col min="13322" max="13322" width="13.42578125" style="231" customWidth="1"/>
    <col min="13323" max="13323" width="8.140625" style="231" customWidth="1"/>
    <col min="13324" max="13568" width="8.7109375" style="231"/>
    <col min="13569" max="13570" width="4.42578125" style="231" customWidth="1"/>
    <col min="13571" max="13571" width="26.85546875" style="231" customWidth="1"/>
    <col min="13572" max="13572" width="10.85546875" style="231" customWidth="1"/>
    <col min="13573" max="13574" width="13" style="231" customWidth="1"/>
    <col min="13575" max="13575" width="13.140625" style="231" customWidth="1"/>
    <col min="13576" max="13576" width="8.140625" style="231" customWidth="1"/>
    <col min="13577" max="13577" width="7.85546875" style="231" customWidth="1"/>
    <col min="13578" max="13578" width="13.42578125" style="231" customWidth="1"/>
    <col min="13579" max="13579" width="8.140625" style="231" customWidth="1"/>
    <col min="13580" max="13824" width="8.7109375" style="231"/>
    <col min="13825" max="13826" width="4.42578125" style="231" customWidth="1"/>
    <col min="13827" max="13827" width="26.85546875" style="231" customWidth="1"/>
    <col min="13828" max="13828" width="10.85546875" style="231" customWidth="1"/>
    <col min="13829" max="13830" width="13" style="231" customWidth="1"/>
    <col min="13831" max="13831" width="13.140625" style="231" customWidth="1"/>
    <col min="13832" max="13832" width="8.140625" style="231" customWidth="1"/>
    <col min="13833" max="13833" width="7.85546875" style="231" customWidth="1"/>
    <col min="13834" max="13834" width="13.42578125" style="231" customWidth="1"/>
    <col min="13835" max="13835" width="8.140625" style="231" customWidth="1"/>
    <col min="13836" max="14080" width="8.7109375" style="231"/>
    <col min="14081" max="14082" width="4.42578125" style="231" customWidth="1"/>
    <col min="14083" max="14083" width="26.85546875" style="231" customWidth="1"/>
    <col min="14084" max="14084" width="10.85546875" style="231" customWidth="1"/>
    <col min="14085" max="14086" width="13" style="231" customWidth="1"/>
    <col min="14087" max="14087" width="13.140625" style="231" customWidth="1"/>
    <col min="14088" max="14088" width="8.140625" style="231" customWidth="1"/>
    <col min="14089" max="14089" width="7.85546875" style="231" customWidth="1"/>
    <col min="14090" max="14090" width="13.42578125" style="231" customWidth="1"/>
    <col min="14091" max="14091" width="8.140625" style="231" customWidth="1"/>
    <col min="14092" max="14336" width="8.7109375" style="231"/>
    <col min="14337" max="14338" width="4.42578125" style="231" customWidth="1"/>
    <col min="14339" max="14339" width="26.85546875" style="231" customWidth="1"/>
    <col min="14340" max="14340" width="10.85546875" style="231" customWidth="1"/>
    <col min="14341" max="14342" width="13" style="231" customWidth="1"/>
    <col min="14343" max="14343" width="13.140625" style="231" customWidth="1"/>
    <col min="14344" max="14344" width="8.140625" style="231" customWidth="1"/>
    <col min="14345" max="14345" width="7.85546875" style="231" customWidth="1"/>
    <col min="14346" max="14346" width="13.42578125" style="231" customWidth="1"/>
    <col min="14347" max="14347" width="8.140625" style="231" customWidth="1"/>
    <col min="14348" max="14592" width="8.7109375" style="231"/>
    <col min="14593" max="14594" width="4.42578125" style="231" customWidth="1"/>
    <col min="14595" max="14595" width="26.85546875" style="231" customWidth="1"/>
    <col min="14596" max="14596" width="10.85546875" style="231" customWidth="1"/>
    <col min="14597" max="14598" width="13" style="231" customWidth="1"/>
    <col min="14599" max="14599" width="13.140625" style="231" customWidth="1"/>
    <col min="14600" max="14600" width="8.140625" style="231" customWidth="1"/>
    <col min="14601" max="14601" width="7.85546875" style="231" customWidth="1"/>
    <col min="14602" max="14602" width="13.42578125" style="231" customWidth="1"/>
    <col min="14603" max="14603" width="8.140625" style="231" customWidth="1"/>
    <col min="14604" max="14848" width="8.7109375" style="231"/>
    <col min="14849" max="14850" width="4.42578125" style="231" customWidth="1"/>
    <col min="14851" max="14851" width="26.85546875" style="231" customWidth="1"/>
    <col min="14852" max="14852" width="10.85546875" style="231" customWidth="1"/>
    <col min="14853" max="14854" width="13" style="231" customWidth="1"/>
    <col min="14855" max="14855" width="13.140625" style="231" customWidth="1"/>
    <col min="14856" max="14856" width="8.140625" style="231" customWidth="1"/>
    <col min="14857" max="14857" width="7.85546875" style="231" customWidth="1"/>
    <col min="14858" max="14858" width="13.42578125" style="231" customWidth="1"/>
    <col min="14859" max="14859" width="8.140625" style="231" customWidth="1"/>
    <col min="14860" max="15104" width="8.7109375" style="231"/>
    <col min="15105" max="15106" width="4.42578125" style="231" customWidth="1"/>
    <col min="15107" max="15107" width="26.85546875" style="231" customWidth="1"/>
    <col min="15108" max="15108" width="10.85546875" style="231" customWidth="1"/>
    <col min="15109" max="15110" width="13" style="231" customWidth="1"/>
    <col min="15111" max="15111" width="13.140625" style="231" customWidth="1"/>
    <col min="15112" max="15112" width="8.140625" style="231" customWidth="1"/>
    <col min="15113" max="15113" width="7.85546875" style="231" customWidth="1"/>
    <col min="15114" max="15114" width="13.42578125" style="231" customWidth="1"/>
    <col min="15115" max="15115" width="8.140625" style="231" customWidth="1"/>
    <col min="15116" max="15360" width="8.7109375" style="231"/>
    <col min="15361" max="15362" width="4.42578125" style="231" customWidth="1"/>
    <col min="15363" max="15363" width="26.85546875" style="231" customWidth="1"/>
    <col min="15364" max="15364" width="10.85546875" style="231" customWidth="1"/>
    <col min="15365" max="15366" width="13" style="231" customWidth="1"/>
    <col min="15367" max="15367" width="13.140625" style="231" customWidth="1"/>
    <col min="15368" max="15368" width="8.140625" style="231" customWidth="1"/>
    <col min="15369" max="15369" width="7.85546875" style="231" customWidth="1"/>
    <col min="15370" max="15370" width="13.42578125" style="231" customWidth="1"/>
    <col min="15371" max="15371" width="8.140625" style="231" customWidth="1"/>
    <col min="15372" max="15616" width="8.7109375" style="231"/>
    <col min="15617" max="15618" width="4.42578125" style="231" customWidth="1"/>
    <col min="15619" max="15619" width="26.85546875" style="231" customWidth="1"/>
    <col min="15620" max="15620" width="10.85546875" style="231" customWidth="1"/>
    <col min="15621" max="15622" width="13" style="231" customWidth="1"/>
    <col min="15623" max="15623" width="13.140625" style="231" customWidth="1"/>
    <col min="15624" max="15624" width="8.140625" style="231" customWidth="1"/>
    <col min="15625" max="15625" width="7.85546875" style="231" customWidth="1"/>
    <col min="15626" max="15626" width="13.42578125" style="231" customWidth="1"/>
    <col min="15627" max="15627" width="8.140625" style="231" customWidth="1"/>
    <col min="15628" max="15872" width="8.7109375" style="231"/>
    <col min="15873" max="15874" width="4.42578125" style="231" customWidth="1"/>
    <col min="15875" max="15875" width="26.85546875" style="231" customWidth="1"/>
    <col min="15876" max="15876" width="10.85546875" style="231" customWidth="1"/>
    <col min="15877" max="15878" width="13" style="231" customWidth="1"/>
    <col min="15879" max="15879" width="13.140625" style="231" customWidth="1"/>
    <col min="15880" max="15880" width="8.140625" style="231" customWidth="1"/>
    <col min="15881" max="15881" width="7.85546875" style="231" customWidth="1"/>
    <col min="15882" max="15882" width="13.42578125" style="231" customWidth="1"/>
    <col min="15883" max="15883" width="8.140625" style="231" customWidth="1"/>
    <col min="15884" max="16128" width="8.7109375" style="231"/>
    <col min="16129" max="16130" width="4.42578125" style="231" customWidth="1"/>
    <col min="16131" max="16131" width="26.85546875" style="231" customWidth="1"/>
    <col min="16132" max="16132" width="10.85546875" style="231" customWidth="1"/>
    <col min="16133" max="16134" width="13" style="231" customWidth="1"/>
    <col min="16135" max="16135" width="13.140625" style="231" customWidth="1"/>
    <col min="16136" max="16136" width="8.140625" style="231" customWidth="1"/>
    <col min="16137" max="16137" width="7.85546875" style="231" customWidth="1"/>
    <col min="16138" max="16138" width="13.42578125" style="231" customWidth="1"/>
    <col min="16139" max="16139" width="8.140625" style="231" customWidth="1"/>
    <col min="16140" max="16384" width="8.7109375" style="231"/>
  </cols>
  <sheetData>
    <row r="1" spans="1:16" x14ac:dyDescent="0.2">
      <c r="D1" s="367" t="s">
        <v>138</v>
      </c>
      <c r="E1" s="367"/>
      <c r="F1" s="367"/>
      <c r="G1" s="367"/>
      <c r="H1" s="367"/>
      <c r="I1" s="367"/>
      <c r="J1" s="367"/>
    </row>
    <row r="2" spans="1:16" ht="31.5" customHeight="1" x14ac:dyDescent="0.2">
      <c r="C2" s="232"/>
      <c r="D2" s="367"/>
      <c r="E2" s="367"/>
      <c r="F2" s="367"/>
      <c r="G2" s="367"/>
      <c r="H2" s="367"/>
      <c r="I2" s="367"/>
      <c r="J2" s="367"/>
    </row>
    <row r="3" spans="1:16" ht="44.25" customHeight="1" x14ac:dyDescent="0.2">
      <c r="C3" s="233"/>
      <c r="D3" s="368" t="s">
        <v>155</v>
      </c>
      <c r="E3" s="368"/>
      <c r="F3" s="368"/>
      <c r="G3" s="368"/>
      <c r="H3" s="368"/>
      <c r="I3" s="368"/>
      <c r="J3" s="368"/>
      <c r="K3" s="233"/>
    </row>
    <row r="4" spans="1:16" ht="24" customHeight="1" x14ac:dyDescent="0.2">
      <c r="B4" s="234"/>
      <c r="C4" s="234"/>
      <c r="D4" s="234"/>
      <c r="E4" s="234"/>
      <c r="F4" s="234"/>
      <c r="G4" s="234"/>
      <c r="H4" s="234"/>
      <c r="I4" s="234"/>
      <c r="J4" s="234"/>
      <c r="K4" s="233"/>
    </row>
    <row r="5" spans="1:16" ht="15.75" x14ac:dyDescent="0.25">
      <c r="A5" s="235"/>
      <c r="B5" s="236" t="s">
        <v>139</v>
      </c>
      <c r="C5" s="237" t="s">
        <v>140</v>
      </c>
      <c r="D5" s="237"/>
      <c r="E5" s="235"/>
      <c r="F5" s="235"/>
      <c r="G5" s="235"/>
      <c r="H5" s="238"/>
      <c r="I5" s="238"/>
      <c r="J5" s="238"/>
      <c r="K5" s="238"/>
      <c r="L5" s="235"/>
      <c r="M5" s="239"/>
      <c r="N5" s="239"/>
      <c r="O5" s="239"/>
      <c r="P5" s="239"/>
    </row>
    <row r="6" spans="1:16" ht="69.75" customHeight="1" x14ac:dyDescent="0.25">
      <c r="A6" s="235"/>
      <c r="B6" s="235"/>
      <c r="C6" s="369" t="s">
        <v>141</v>
      </c>
      <c r="D6" s="369"/>
      <c r="E6" s="369"/>
      <c r="F6" s="369"/>
      <c r="G6" s="369"/>
      <c r="H6" s="369"/>
      <c r="I6" s="369"/>
      <c r="J6" s="369"/>
      <c r="K6" s="241"/>
      <c r="L6" s="241"/>
      <c r="M6" s="239"/>
      <c r="N6" s="239"/>
      <c r="O6" s="239"/>
      <c r="P6" s="239"/>
    </row>
    <row r="7" spans="1:16" ht="15.75" x14ac:dyDescent="0.25">
      <c r="A7" s="235"/>
      <c r="B7" s="236" t="s">
        <v>142</v>
      </c>
      <c r="C7" s="237" t="s">
        <v>143</v>
      </c>
      <c r="D7" s="237"/>
      <c r="E7" s="235"/>
      <c r="F7" s="235"/>
      <c r="G7" s="235"/>
      <c r="H7" s="238"/>
      <c r="I7" s="238"/>
      <c r="J7" s="238"/>
      <c r="K7" s="238"/>
      <c r="L7" s="235"/>
      <c r="M7" s="239"/>
      <c r="N7" s="239"/>
      <c r="O7" s="239"/>
      <c r="P7" s="239"/>
    </row>
    <row r="8" spans="1:16" ht="87.75" customHeight="1" x14ac:dyDescent="0.25">
      <c r="A8" s="235"/>
      <c r="B8" s="235"/>
      <c r="C8" s="369" t="s">
        <v>149</v>
      </c>
      <c r="D8" s="369"/>
      <c r="E8" s="369"/>
      <c r="F8" s="369"/>
      <c r="G8" s="369"/>
      <c r="H8" s="369"/>
      <c r="I8" s="369"/>
      <c r="J8" s="369"/>
      <c r="K8" s="241"/>
      <c r="L8" s="241"/>
      <c r="M8" s="239"/>
      <c r="N8" s="239"/>
      <c r="O8" s="239"/>
      <c r="P8" s="239"/>
    </row>
    <row r="9" spans="1:16" ht="20.25" customHeight="1" x14ac:dyDescent="0.25">
      <c r="A9" s="235"/>
      <c r="B9" s="235"/>
      <c r="C9" s="240"/>
      <c r="D9" s="240"/>
      <c r="E9" s="240"/>
      <c r="F9" s="240"/>
      <c r="G9" s="240"/>
      <c r="H9" s="240"/>
      <c r="I9" s="240"/>
      <c r="J9" s="240"/>
      <c r="K9" s="240"/>
      <c r="L9" s="240"/>
      <c r="M9" s="239"/>
      <c r="N9" s="239"/>
      <c r="O9" s="239"/>
      <c r="P9" s="239"/>
    </row>
    <row r="10" spans="1:16" ht="15.75" x14ac:dyDescent="0.25">
      <c r="A10" s="235"/>
      <c r="B10" s="236" t="s">
        <v>144</v>
      </c>
      <c r="C10" s="237" t="s">
        <v>145</v>
      </c>
      <c r="D10" s="235"/>
      <c r="E10" s="235"/>
      <c r="F10" s="235"/>
      <c r="G10" s="235"/>
      <c r="H10" s="235"/>
      <c r="I10" s="235"/>
      <c r="J10" s="235"/>
      <c r="K10" s="242"/>
      <c r="L10" s="235"/>
      <c r="M10" s="239"/>
      <c r="N10" s="239"/>
      <c r="O10" s="239"/>
      <c r="P10" s="239"/>
    </row>
    <row r="11" spans="1:16" ht="15.75" x14ac:dyDescent="0.25">
      <c r="A11" s="235"/>
      <c r="B11" s="235"/>
      <c r="D11" s="235"/>
      <c r="E11" s="238" t="s">
        <v>85</v>
      </c>
      <c r="F11" s="238" t="s">
        <v>85</v>
      </c>
      <c r="G11" s="238" t="s">
        <v>85</v>
      </c>
      <c r="H11" s="238"/>
      <c r="L11" s="235"/>
      <c r="M11" s="239"/>
      <c r="N11" s="239"/>
      <c r="O11" s="239"/>
      <c r="P11" s="239"/>
    </row>
    <row r="12" spans="1:16" ht="16.5" thickBot="1" x14ac:dyDescent="0.3">
      <c r="A12" s="235"/>
      <c r="B12" s="235"/>
      <c r="C12" s="235"/>
      <c r="D12" s="235"/>
      <c r="E12" s="243">
        <v>2025</v>
      </c>
      <c r="F12" s="243">
        <v>2024</v>
      </c>
      <c r="G12" s="243">
        <v>2023</v>
      </c>
      <c r="H12" s="238"/>
      <c r="L12" s="235"/>
      <c r="M12" s="239"/>
      <c r="N12" s="239"/>
      <c r="O12" s="239"/>
      <c r="P12" s="239"/>
    </row>
    <row r="13" spans="1:16" s="246" customFormat="1" ht="19.5" customHeight="1" x14ac:dyDescent="0.2">
      <c r="A13" s="244"/>
      <c r="B13" s="244"/>
      <c r="C13" s="244"/>
      <c r="D13" s="244"/>
      <c r="E13" s="244"/>
      <c r="F13" s="245"/>
      <c r="G13" s="245"/>
      <c r="H13" s="245"/>
      <c r="J13" s="245"/>
      <c r="K13" s="245"/>
      <c r="L13" s="244"/>
      <c r="M13" s="247"/>
      <c r="N13" s="247"/>
      <c r="O13" s="247"/>
      <c r="P13" s="247"/>
    </row>
    <row r="14" spans="1:16" s="246" customFormat="1" ht="19.5" customHeight="1" x14ac:dyDescent="0.2">
      <c r="A14" s="244"/>
      <c r="B14" s="244"/>
      <c r="C14" s="244" t="s">
        <v>21</v>
      </c>
      <c r="D14" s="244"/>
      <c r="E14" s="244"/>
      <c r="F14" s="245"/>
      <c r="G14" s="245"/>
      <c r="H14" s="245"/>
      <c r="J14" s="245"/>
      <c r="K14" s="245"/>
      <c r="L14" s="244"/>
      <c r="M14" s="247"/>
      <c r="N14" s="247"/>
      <c r="O14" s="247"/>
      <c r="P14" s="247"/>
    </row>
    <row r="15" spans="1:16" s="246" customFormat="1" ht="19.5" customHeight="1" x14ac:dyDescent="0.2">
      <c r="A15" s="244"/>
      <c r="B15" s="244"/>
      <c r="C15" s="244" t="s">
        <v>23</v>
      </c>
      <c r="D15" s="244"/>
      <c r="E15" s="244"/>
      <c r="F15" s="248"/>
      <c r="G15" s="248"/>
      <c r="H15" s="245"/>
      <c r="J15" s="245"/>
      <c r="K15" s="245"/>
      <c r="L15" s="244"/>
      <c r="M15" s="247"/>
      <c r="N15" s="247"/>
      <c r="O15" s="247"/>
      <c r="P15" s="247"/>
    </row>
    <row r="16" spans="1:16" s="246" customFormat="1" ht="19.5" customHeight="1" x14ac:dyDescent="0.2">
      <c r="A16" s="244"/>
      <c r="B16" s="244"/>
      <c r="C16" s="244" t="s">
        <v>146</v>
      </c>
      <c r="D16" s="244"/>
      <c r="E16" s="244">
        <f>'R&amp;P Accounts'!B28</f>
        <v>4962</v>
      </c>
      <c r="F16" s="245">
        <f>'R&amp;P Accounts'!B19</f>
        <v>4962</v>
      </c>
      <c r="G16" s="245">
        <v>5678</v>
      </c>
      <c r="H16" s="245"/>
      <c r="J16" s="245"/>
      <c r="K16" s="245"/>
      <c r="L16" s="244"/>
      <c r="M16" s="247"/>
      <c r="N16" s="247"/>
      <c r="O16" s="247"/>
      <c r="P16" s="247"/>
    </row>
    <row r="17" spans="1:16" s="246" customFormat="1" ht="19.5" customHeight="1" x14ac:dyDescent="0.2">
      <c r="A17" s="244"/>
      <c r="B17" s="244"/>
      <c r="C17" s="244"/>
      <c r="D17" s="244"/>
      <c r="E17" s="249"/>
      <c r="F17" s="245"/>
      <c r="G17" s="245"/>
      <c r="H17" s="245"/>
      <c r="J17" s="245"/>
      <c r="K17" s="245"/>
      <c r="L17" s="244"/>
      <c r="M17" s="247"/>
      <c r="N17" s="247"/>
      <c r="O17" s="247"/>
      <c r="P17" s="247"/>
    </row>
    <row r="18" spans="1:16" s="246" customFormat="1" ht="30" customHeight="1" x14ac:dyDescent="0.2">
      <c r="A18" s="244"/>
      <c r="B18" s="244"/>
      <c r="C18" s="250" t="s">
        <v>85</v>
      </c>
      <c r="D18" s="244"/>
      <c r="E18" s="251">
        <f>E16</f>
        <v>4962</v>
      </c>
      <c r="F18" s="251">
        <f>F16</f>
        <v>4962</v>
      </c>
      <c r="G18" s="251">
        <v>5678</v>
      </c>
      <c r="H18" s="245"/>
      <c r="J18" s="245"/>
      <c r="K18" s="245"/>
      <c r="L18" s="244"/>
      <c r="M18" s="247"/>
      <c r="N18" s="247"/>
      <c r="O18" s="247"/>
      <c r="P18" s="247"/>
    </row>
    <row r="19" spans="1:16" s="246" customFormat="1" ht="30" customHeight="1" x14ac:dyDescent="0.2">
      <c r="A19" s="244"/>
      <c r="B19" s="244"/>
      <c r="C19" s="250"/>
      <c r="D19" s="244"/>
      <c r="E19" s="244"/>
      <c r="F19" s="244"/>
      <c r="G19" s="244"/>
      <c r="H19" s="245"/>
      <c r="I19" s="245"/>
      <c r="J19" s="245"/>
      <c r="K19" s="245"/>
      <c r="L19" s="244"/>
      <c r="M19" s="247"/>
      <c r="N19" s="247"/>
      <c r="O19" s="247"/>
      <c r="P19" s="247"/>
    </row>
    <row r="20" spans="1:16" s="246" customFormat="1" ht="30" customHeight="1" x14ac:dyDescent="0.2">
      <c r="A20" s="244"/>
      <c r="B20" s="244"/>
      <c r="C20" s="250"/>
      <c r="D20" s="244"/>
      <c r="E20" s="244"/>
      <c r="F20" s="244"/>
      <c r="G20" s="244"/>
      <c r="H20" s="245"/>
      <c r="I20" s="245"/>
      <c r="J20" s="245"/>
      <c r="K20" s="245"/>
      <c r="L20" s="244"/>
      <c r="M20" s="247"/>
      <c r="N20" s="247"/>
      <c r="O20" s="247"/>
      <c r="P20" s="247"/>
    </row>
    <row r="21" spans="1:16" ht="15.75" x14ac:dyDescent="0.25">
      <c r="A21" s="235"/>
      <c r="B21" s="235"/>
      <c r="C21" s="235"/>
      <c r="D21" s="235"/>
      <c r="E21" s="235"/>
      <c r="F21" s="235"/>
      <c r="G21" s="235"/>
      <c r="H21" s="242"/>
      <c r="I21" s="242"/>
      <c r="J21" s="242"/>
      <c r="K21" s="242"/>
      <c r="L21" s="235"/>
      <c r="M21" s="239"/>
      <c r="N21" s="239"/>
      <c r="O21" s="239"/>
      <c r="P21" s="239"/>
    </row>
    <row r="22" spans="1:16" ht="15.75" x14ac:dyDescent="0.25">
      <c r="A22" s="235"/>
      <c r="C22" s="235"/>
      <c r="D22" s="367" t="s">
        <v>147</v>
      </c>
      <c r="E22" s="367"/>
      <c r="F22" s="367"/>
      <c r="G22" s="367"/>
      <c r="H22" s="367"/>
      <c r="I22" s="367"/>
      <c r="J22" s="367"/>
      <c r="K22" s="242"/>
      <c r="L22" s="235"/>
      <c r="M22" s="239"/>
      <c r="N22" s="239"/>
      <c r="O22" s="239"/>
      <c r="P22" s="239"/>
    </row>
    <row r="23" spans="1:16" ht="45" customHeight="1" x14ac:dyDescent="0.25">
      <c r="A23" s="235"/>
      <c r="C23" s="233"/>
      <c r="D23" s="367"/>
      <c r="E23" s="367"/>
      <c r="F23" s="367"/>
      <c r="G23" s="367"/>
      <c r="H23" s="367"/>
      <c r="I23" s="367"/>
      <c r="J23" s="367"/>
      <c r="K23" s="242"/>
      <c r="L23" s="235"/>
      <c r="M23" s="239"/>
      <c r="N23" s="239"/>
      <c r="O23" s="239"/>
      <c r="P23" s="239"/>
    </row>
    <row r="24" spans="1:16" ht="45" customHeight="1" x14ac:dyDescent="0.25">
      <c r="A24" s="235"/>
      <c r="C24" s="233"/>
      <c r="D24" s="368" t="s">
        <v>155</v>
      </c>
      <c r="E24" s="368"/>
      <c r="F24" s="368"/>
      <c r="G24" s="368"/>
      <c r="H24" s="368"/>
      <c r="I24" s="368"/>
      <c r="J24" s="368"/>
      <c r="K24" s="242"/>
      <c r="L24" s="235"/>
      <c r="M24" s="239"/>
      <c r="N24" s="239"/>
      <c r="O24" s="239"/>
      <c r="P24" s="239"/>
    </row>
    <row r="25" spans="1:16" ht="15.75" x14ac:dyDescent="0.25">
      <c r="A25" s="235"/>
      <c r="D25" s="235"/>
      <c r="E25" s="235"/>
      <c r="F25" s="235"/>
      <c r="G25" s="235"/>
      <c r="H25" s="235"/>
      <c r="I25" s="235"/>
      <c r="J25" s="242"/>
      <c r="K25" s="242"/>
      <c r="L25" s="235"/>
      <c r="M25" s="239"/>
      <c r="N25" s="239"/>
      <c r="O25" s="239"/>
      <c r="P25" s="239"/>
    </row>
    <row r="26" spans="1:16" ht="15.75" x14ac:dyDescent="0.25">
      <c r="A26" s="235"/>
      <c r="B26" s="236" t="s">
        <v>148</v>
      </c>
      <c r="C26" s="252" t="s">
        <v>93</v>
      </c>
      <c r="D26" s="235"/>
      <c r="E26" s="238" t="s">
        <v>85</v>
      </c>
      <c r="F26" s="238" t="s">
        <v>85</v>
      </c>
      <c r="G26" s="238" t="s">
        <v>85</v>
      </c>
      <c r="H26" s="238"/>
      <c r="J26" s="242"/>
      <c r="K26" s="253"/>
      <c r="L26" s="235"/>
      <c r="M26" s="239"/>
      <c r="N26" s="239"/>
      <c r="O26" s="239"/>
      <c r="P26" s="239"/>
    </row>
    <row r="27" spans="1:16" ht="16.5" thickBot="1" x14ac:dyDescent="0.3">
      <c r="A27" s="235"/>
      <c r="B27" s="235"/>
      <c r="C27" s="235"/>
      <c r="D27" s="235"/>
      <c r="E27" s="243">
        <v>2025</v>
      </c>
      <c r="F27" s="243">
        <v>2024</v>
      </c>
      <c r="G27" s="243">
        <v>2023</v>
      </c>
      <c r="H27" s="238"/>
      <c r="J27" s="242"/>
      <c r="K27" s="253"/>
      <c r="L27" s="235"/>
      <c r="M27" s="239"/>
      <c r="N27" s="239"/>
      <c r="O27" s="239"/>
      <c r="P27" s="239"/>
    </row>
    <row r="28" spans="1:16" ht="15.75" x14ac:dyDescent="0.25">
      <c r="A28" s="235"/>
      <c r="B28" s="235"/>
      <c r="C28" s="235"/>
      <c r="D28" s="235"/>
      <c r="E28" s="235"/>
      <c r="F28" s="235"/>
      <c r="G28" s="235"/>
      <c r="H28" s="242"/>
      <c r="J28" s="242"/>
      <c r="K28" s="253"/>
      <c r="L28" s="235"/>
      <c r="M28" s="239"/>
      <c r="N28" s="239"/>
      <c r="O28" s="239"/>
      <c r="P28" s="239"/>
    </row>
    <row r="29" spans="1:16" s="246" customFormat="1" ht="21" customHeight="1" x14ac:dyDescent="0.25">
      <c r="A29" s="244"/>
      <c r="B29" s="244"/>
      <c r="C29" s="237" t="s">
        <v>150</v>
      </c>
      <c r="D29" s="244"/>
      <c r="E29" s="244">
        <f>'R&amp;P Accounts'!B42</f>
        <v>5274.94</v>
      </c>
      <c r="F29" s="254">
        <f>'R&amp;P Accounts'!B42</f>
        <v>5274.94</v>
      </c>
      <c r="G29" s="254">
        <v>5684</v>
      </c>
      <c r="H29" s="245"/>
      <c r="J29" s="245"/>
      <c r="K29" s="255"/>
      <c r="L29" s="244"/>
      <c r="M29" s="247"/>
      <c r="N29" s="247"/>
      <c r="O29" s="247"/>
      <c r="P29" s="247"/>
    </row>
    <row r="30" spans="1:16" ht="20.25" customHeight="1" x14ac:dyDescent="0.25">
      <c r="A30" s="235"/>
      <c r="B30" s="244"/>
      <c r="C30" s="244"/>
      <c r="D30" s="244"/>
      <c r="E30" s="244"/>
      <c r="F30" s="249"/>
      <c r="G30" s="249"/>
      <c r="H30" s="245"/>
      <c r="J30" s="242"/>
      <c r="K30" s="242"/>
      <c r="L30" s="235"/>
      <c r="M30" s="239"/>
      <c r="N30" s="239"/>
      <c r="O30" s="239"/>
      <c r="P30" s="239"/>
    </row>
    <row r="31" spans="1:16" ht="20.25" customHeight="1" x14ac:dyDescent="0.25">
      <c r="A31" s="235"/>
      <c r="B31" s="244"/>
      <c r="C31" s="244"/>
      <c r="D31" s="244"/>
      <c r="E31" s="244"/>
      <c r="F31" s="249"/>
      <c r="G31" s="249"/>
      <c r="H31" s="245"/>
      <c r="J31" s="242"/>
      <c r="K31" s="242"/>
      <c r="L31" s="235"/>
      <c r="M31" s="239"/>
      <c r="N31" s="239"/>
      <c r="O31" s="239"/>
      <c r="P31" s="239"/>
    </row>
    <row r="32" spans="1:16" ht="32.25" customHeight="1" x14ac:dyDescent="0.25">
      <c r="A32" s="235"/>
      <c r="B32" s="244"/>
      <c r="C32" s="250" t="s">
        <v>85</v>
      </c>
      <c r="D32" s="244"/>
      <c r="E32" s="251">
        <f>E29</f>
        <v>5274.94</v>
      </c>
      <c r="F32" s="251">
        <f>F29</f>
        <v>5274.94</v>
      </c>
      <c r="G32" s="251">
        <v>5684</v>
      </c>
      <c r="H32" s="245"/>
      <c r="J32" s="242"/>
      <c r="K32" s="242"/>
      <c r="L32" s="235"/>
      <c r="M32" s="239"/>
      <c r="N32" s="239"/>
      <c r="O32" s="239"/>
      <c r="P32" s="239"/>
    </row>
    <row r="33" spans="1:16" ht="15.75" x14ac:dyDescent="0.25">
      <c r="A33" s="235"/>
      <c r="B33" s="235"/>
      <c r="C33" s="235"/>
      <c r="D33" s="235"/>
      <c r="E33" s="235"/>
      <c r="F33" s="235"/>
      <c r="G33" s="235"/>
      <c r="H33" s="242"/>
      <c r="J33" s="242"/>
      <c r="K33" s="242"/>
      <c r="L33" s="235"/>
      <c r="M33" s="239"/>
      <c r="N33" s="239"/>
      <c r="O33" s="239"/>
      <c r="P33" s="239"/>
    </row>
    <row r="34" spans="1:16" ht="15.75" x14ac:dyDescent="0.25">
      <c r="A34" s="235"/>
      <c r="B34" s="235"/>
      <c r="C34" s="235"/>
      <c r="D34" s="235"/>
      <c r="E34" s="235"/>
      <c r="F34" s="235"/>
      <c r="G34" s="235"/>
      <c r="H34" s="242"/>
      <c r="J34" s="242"/>
      <c r="K34" s="242"/>
      <c r="L34" s="235"/>
      <c r="M34" s="239"/>
      <c r="N34" s="239"/>
      <c r="O34" s="239"/>
      <c r="P34" s="239"/>
    </row>
    <row r="35" spans="1:16" ht="15.75" x14ac:dyDescent="0.25">
      <c r="A35" s="235"/>
      <c r="B35" s="236"/>
      <c r="C35" s="237"/>
      <c r="D35" s="235"/>
      <c r="E35" s="235"/>
      <c r="F35" s="235"/>
      <c r="G35" s="235"/>
      <c r="H35" s="242"/>
      <c r="J35" s="242"/>
      <c r="K35" s="242"/>
      <c r="L35" s="235"/>
      <c r="M35" s="239"/>
      <c r="N35" s="239"/>
      <c r="O35" s="239"/>
      <c r="P35" s="239"/>
    </row>
    <row r="36" spans="1:16" ht="15.75" x14ac:dyDescent="0.25">
      <c r="A36" s="235"/>
      <c r="B36" s="236"/>
      <c r="C36" s="237"/>
      <c r="D36" s="235"/>
      <c r="E36" s="235"/>
      <c r="F36" s="235"/>
      <c r="G36" s="235"/>
      <c r="H36" s="238"/>
      <c r="J36" s="235"/>
      <c r="K36" s="235"/>
      <c r="L36" s="235"/>
      <c r="M36" s="239"/>
      <c r="N36" s="239"/>
      <c r="O36" s="239"/>
      <c r="P36" s="239"/>
    </row>
    <row r="37" spans="1:16" ht="15.75" x14ac:dyDescent="0.25">
      <c r="A37" s="235"/>
      <c r="B37" s="235"/>
      <c r="C37" s="235"/>
      <c r="D37" s="235"/>
      <c r="E37" s="235"/>
      <c r="F37" s="235"/>
      <c r="G37" s="235"/>
      <c r="H37" s="238"/>
      <c r="J37" s="235"/>
      <c r="K37" s="235"/>
      <c r="L37" s="235"/>
      <c r="M37" s="239"/>
      <c r="N37" s="239"/>
      <c r="O37" s="239"/>
      <c r="P37" s="239"/>
    </row>
    <row r="38" spans="1:16" ht="15.75" x14ac:dyDescent="0.25">
      <c r="A38" s="235"/>
      <c r="B38" s="235"/>
      <c r="C38" s="235"/>
      <c r="D38" s="235"/>
      <c r="E38" s="235"/>
      <c r="F38" s="235"/>
      <c r="G38" s="235"/>
      <c r="H38" s="242"/>
      <c r="J38" s="235"/>
      <c r="K38" s="235"/>
      <c r="L38" s="235"/>
      <c r="M38" s="239"/>
      <c r="N38" s="239"/>
      <c r="O38" s="239"/>
      <c r="P38" s="239"/>
    </row>
    <row r="39" spans="1:16" ht="20.25" customHeight="1" x14ac:dyDescent="0.25">
      <c r="A39" s="235"/>
      <c r="B39" s="235"/>
      <c r="C39" s="235"/>
      <c r="D39" s="235"/>
      <c r="E39" s="235"/>
      <c r="F39" s="235"/>
      <c r="G39" s="235"/>
      <c r="H39" s="245"/>
      <c r="J39" s="235"/>
      <c r="K39" s="235"/>
      <c r="L39" s="235"/>
      <c r="M39" s="239"/>
      <c r="N39" s="239"/>
      <c r="O39" s="239"/>
      <c r="P39" s="239"/>
    </row>
    <row r="40" spans="1:16" ht="36.75" customHeight="1" x14ac:dyDescent="0.25">
      <c r="A40" s="235"/>
      <c r="B40" s="235"/>
      <c r="C40" s="256"/>
      <c r="D40" s="235"/>
      <c r="E40" s="235"/>
      <c r="F40" s="235"/>
      <c r="G40" s="235"/>
      <c r="H40" s="245"/>
      <c r="J40" s="235"/>
      <c r="K40" s="235"/>
      <c r="L40" s="235"/>
      <c r="M40" s="239"/>
      <c r="N40" s="239"/>
      <c r="O40" s="239"/>
      <c r="P40" s="239"/>
    </row>
    <row r="41" spans="1:16" ht="20.25" customHeight="1" x14ac:dyDescent="0.25">
      <c r="A41" s="235"/>
      <c r="B41" s="244"/>
      <c r="C41" s="366"/>
      <c r="D41" s="366"/>
      <c r="E41" s="366"/>
      <c r="F41" s="257"/>
      <c r="G41" s="257"/>
      <c r="H41" s="245"/>
      <c r="J41" s="235"/>
      <c r="K41" s="235"/>
      <c r="L41" s="235"/>
      <c r="M41" s="239"/>
      <c r="N41" s="239"/>
      <c r="O41" s="239"/>
      <c r="P41" s="239"/>
    </row>
    <row r="42" spans="1:16" ht="20.25" customHeight="1" x14ac:dyDescent="0.25">
      <c r="A42" s="235"/>
      <c r="B42" s="244"/>
      <c r="C42" s="257"/>
      <c r="D42" s="257"/>
      <c r="E42" s="257"/>
      <c r="F42" s="257"/>
      <c r="G42" s="257"/>
      <c r="H42" s="245"/>
      <c r="J42" s="235"/>
      <c r="K42" s="235"/>
      <c r="L42" s="235"/>
      <c r="M42" s="239"/>
      <c r="N42" s="239"/>
      <c r="O42" s="239"/>
      <c r="P42" s="239"/>
    </row>
    <row r="43" spans="1:16" ht="19.5" customHeight="1" x14ac:dyDescent="0.25">
      <c r="A43" s="235"/>
      <c r="B43" s="244"/>
      <c r="C43" s="258"/>
      <c r="D43" s="257"/>
      <c r="E43" s="257"/>
      <c r="F43" s="257"/>
      <c r="G43" s="257"/>
      <c r="H43" s="245"/>
      <c r="J43" s="235"/>
      <c r="K43" s="235"/>
      <c r="L43" s="235"/>
      <c r="M43" s="239"/>
      <c r="N43" s="239"/>
      <c r="O43" s="239"/>
      <c r="P43" s="239"/>
    </row>
    <row r="44" spans="1:16" ht="15.75" x14ac:dyDescent="0.25">
      <c r="A44" s="235"/>
      <c r="B44" s="244"/>
      <c r="C44" s="244"/>
      <c r="D44" s="244"/>
      <c r="E44" s="244"/>
      <c r="F44" s="244"/>
      <c r="G44" s="244"/>
      <c r="H44" s="245"/>
      <c r="J44" s="235"/>
      <c r="K44" s="235"/>
      <c r="L44" s="235"/>
      <c r="M44" s="239"/>
      <c r="N44" s="239"/>
      <c r="O44" s="239"/>
      <c r="P44" s="239"/>
    </row>
    <row r="45" spans="1:16" ht="15.75" x14ac:dyDescent="0.25">
      <c r="A45" s="235"/>
      <c r="B45" s="235"/>
      <c r="C45" s="235"/>
      <c r="D45" s="235"/>
      <c r="E45" s="235"/>
      <c r="F45" s="235"/>
      <c r="G45" s="235"/>
      <c r="H45" s="245"/>
      <c r="J45" s="235"/>
      <c r="K45" s="235"/>
      <c r="L45" s="235"/>
      <c r="M45" s="239"/>
      <c r="N45" s="239"/>
      <c r="O45" s="239"/>
      <c r="P45" s="239"/>
    </row>
    <row r="46" spans="1:16" x14ac:dyDescent="0.2">
      <c r="D46" s="239"/>
      <c r="E46" s="239"/>
      <c r="F46" s="239"/>
      <c r="G46" s="239"/>
      <c r="H46" s="239"/>
      <c r="I46" s="239"/>
      <c r="J46" s="239"/>
      <c r="K46" s="239"/>
      <c r="L46" s="239"/>
      <c r="M46" s="239"/>
      <c r="N46" s="239"/>
      <c r="O46" s="239"/>
      <c r="P46" s="239"/>
    </row>
    <row r="47" spans="1:16" x14ac:dyDescent="0.2">
      <c r="D47" s="239"/>
      <c r="E47" s="239"/>
      <c r="F47" s="239"/>
      <c r="G47" s="239"/>
      <c r="H47" s="239"/>
      <c r="I47" s="239"/>
      <c r="J47" s="239"/>
      <c r="K47" s="239"/>
      <c r="L47" s="239"/>
      <c r="M47" s="239"/>
      <c r="N47" s="239"/>
      <c r="O47" s="239"/>
      <c r="P47" s="239"/>
    </row>
    <row r="48" spans="1:16" x14ac:dyDescent="0.2">
      <c r="D48" s="239"/>
      <c r="E48" s="239"/>
      <c r="F48" s="239"/>
      <c r="G48" s="239"/>
      <c r="H48" s="239"/>
      <c r="I48" s="239"/>
      <c r="J48" s="239"/>
      <c r="K48" s="239"/>
      <c r="L48" s="239"/>
      <c r="M48" s="239"/>
      <c r="N48" s="239"/>
      <c r="O48" s="239"/>
      <c r="P48" s="239"/>
    </row>
    <row r="49" spans="4:16" x14ac:dyDescent="0.2">
      <c r="D49" s="239"/>
      <c r="E49" s="239"/>
      <c r="F49" s="239"/>
      <c r="G49" s="239"/>
      <c r="H49" s="239"/>
      <c r="I49" s="239"/>
      <c r="J49" s="239"/>
      <c r="K49" s="239"/>
      <c r="L49" s="239"/>
      <c r="M49" s="239"/>
      <c r="N49" s="239"/>
      <c r="O49" s="239"/>
      <c r="P49" s="239"/>
    </row>
    <row r="50" spans="4:16" x14ac:dyDescent="0.2">
      <c r="D50" s="239"/>
      <c r="E50" s="239"/>
      <c r="F50" s="239"/>
      <c r="G50" s="239"/>
      <c r="H50" s="239"/>
      <c r="I50" s="239"/>
      <c r="J50" s="239"/>
      <c r="K50" s="239"/>
      <c r="L50" s="239"/>
      <c r="M50" s="239"/>
      <c r="N50" s="239"/>
      <c r="O50" s="239"/>
      <c r="P50" s="239"/>
    </row>
    <row r="51" spans="4:16" x14ac:dyDescent="0.2">
      <c r="D51" s="239"/>
      <c r="E51" s="239"/>
      <c r="F51" s="239"/>
      <c r="G51" s="239"/>
      <c r="H51" s="239"/>
      <c r="I51" s="239"/>
      <c r="J51" s="239"/>
      <c r="K51" s="239"/>
      <c r="L51" s="239"/>
      <c r="M51" s="239"/>
      <c r="N51" s="239"/>
      <c r="O51" s="239"/>
      <c r="P51" s="239"/>
    </row>
    <row r="52" spans="4:16" x14ac:dyDescent="0.2">
      <c r="D52" s="239"/>
      <c r="E52" s="239"/>
      <c r="F52" s="239"/>
      <c r="G52" s="239"/>
      <c r="H52" s="239"/>
      <c r="I52" s="239"/>
      <c r="J52" s="239"/>
      <c r="K52" s="239"/>
      <c r="L52" s="239"/>
      <c r="M52" s="239"/>
      <c r="N52" s="239"/>
      <c r="O52" s="239"/>
      <c r="P52" s="239"/>
    </row>
    <row r="53" spans="4:16" x14ac:dyDescent="0.2">
      <c r="D53" s="239"/>
      <c r="E53" s="239"/>
      <c r="F53" s="239"/>
      <c r="G53" s="239"/>
      <c r="H53" s="239"/>
      <c r="I53" s="239"/>
      <c r="J53" s="239"/>
      <c r="K53" s="239"/>
      <c r="L53" s="239"/>
      <c r="M53" s="239"/>
      <c r="N53" s="239"/>
      <c r="O53" s="239"/>
      <c r="P53" s="239"/>
    </row>
    <row r="54" spans="4:16" x14ac:dyDescent="0.2">
      <c r="D54" s="239"/>
      <c r="E54" s="239"/>
      <c r="F54" s="239"/>
      <c r="G54" s="239"/>
      <c r="H54" s="239"/>
      <c r="I54" s="239"/>
      <c r="J54" s="239"/>
      <c r="K54" s="239"/>
      <c r="L54" s="239"/>
      <c r="M54" s="239"/>
      <c r="N54" s="239"/>
      <c r="O54" s="239"/>
      <c r="P54" s="239"/>
    </row>
    <row r="55" spans="4:16" x14ac:dyDescent="0.2">
      <c r="D55" s="239"/>
      <c r="E55" s="239"/>
      <c r="F55" s="239"/>
      <c r="G55" s="239"/>
      <c r="H55" s="239"/>
      <c r="I55" s="239"/>
      <c r="J55" s="239"/>
      <c r="K55" s="239"/>
      <c r="L55" s="239"/>
      <c r="M55" s="239"/>
      <c r="N55" s="239"/>
      <c r="O55" s="239"/>
      <c r="P55" s="239"/>
    </row>
    <row r="56" spans="4:16" x14ac:dyDescent="0.2">
      <c r="D56" s="239"/>
      <c r="E56" s="239"/>
      <c r="F56" s="239"/>
      <c r="G56" s="239"/>
      <c r="H56" s="239"/>
      <c r="I56" s="239"/>
      <c r="J56" s="239"/>
      <c r="K56" s="239"/>
      <c r="L56" s="239"/>
      <c r="M56" s="239"/>
      <c r="N56" s="239"/>
      <c r="O56" s="239"/>
      <c r="P56" s="239"/>
    </row>
    <row r="57" spans="4:16" x14ac:dyDescent="0.2">
      <c r="D57" s="239"/>
      <c r="E57" s="239"/>
      <c r="F57" s="239"/>
      <c r="G57" s="239"/>
      <c r="H57" s="239"/>
      <c r="I57" s="239"/>
      <c r="J57" s="239"/>
      <c r="K57" s="239"/>
      <c r="L57" s="239"/>
      <c r="M57" s="239"/>
      <c r="N57" s="239"/>
      <c r="O57" s="239"/>
      <c r="P57" s="239"/>
    </row>
  </sheetData>
  <mergeCells count="7">
    <mergeCell ref="C41:E41"/>
    <mergeCell ref="D1:J2"/>
    <mergeCell ref="D3:J3"/>
    <mergeCell ref="C6:J6"/>
    <mergeCell ref="C8:J8"/>
    <mergeCell ref="D22:J23"/>
    <mergeCell ref="D24:J24"/>
  </mergeCells>
  <pageMargins left="0.23622047244094491" right="0.39370078740157483" top="0.74803149606299213" bottom="0.74803149606299213" header="0.31496062992125984" footer="0.31496062992125984"/>
  <pageSetup orientation="portrait" r:id="rId1"/>
  <rowBreaks count="1" manualBreakCount="1">
    <brk id="2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6"/>
  <sheetViews>
    <sheetView tabSelected="1" topLeftCell="A17" zoomScale="85" zoomScaleNormal="85" zoomScaleSheetLayoutView="80" workbookViewId="0">
      <selection activeCell="M34" sqref="M34"/>
    </sheetView>
  </sheetViews>
  <sheetFormatPr defaultColWidth="9.140625" defaultRowHeight="12.75" x14ac:dyDescent="0.2"/>
  <cols>
    <col min="1" max="1" width="31.7109375" style="1" customWidth="1"/>
    <col min="2" max="2" width="15.42578125" style="30" customWidth="1"/>
    <col min="3" max="3" width="1.7109375" style="1" customWidth="1"/>
    <col min="4" max="4" width="15.42578125" style="1" customWidth="1"/>
    <col min="5" max="5" width="1.5703125" style="1" customWidth="1"/>
    <col min="6" max="6" width="15.42578125" style="1" customWidth="1"/>
    <col min="7" max="7" width="1.42578125" style="1" customWidth="1"/>
    <col min="8" max="8" width="32" style="1" customWidth="1"/>
    <col min="9" max="9" width="1.5703125" style="1" customWidth="1"/>
    <col min="10" max="11" width="14.7109375" style="1" customWidth="1"/>
    <col min="12" max="16384" width="9.140625" style="1"/>
  </cols>
  <sheetData>
    <row r="1" spans="1:13" ht="27.75" customHeight="1" x14ac:dyDescent="0.3">
      <c r="B1" s="297" t="str">
        <f>'R&amp;P Accounts'!B2</f>
        <v>Korean Language Classes</v>
      </c>
      <c r="C1" s="297"/>
      <c r="D1" s="297"/>
      <c r="E1" s="297"/>
      <c r="F1" s="297"/>
      <c r="G1" s="297"/>
      <c r="H1" s="297"/>
      <c r="I1" s="297"/>
      <c r="J1" s="297"/>
      <c r="K1" s="297" t="s">
        <v>135</v>
      </c>
      <c r="L1" s="297"/>
      <c r="M1" s="297"/>
    </row>
    <row r="2" spans="1:13" ht="10.5" customHeight="1" x14ac:dyDescent="0.2">
      <c r="A2" s="270"/>
      <c r="B2" s="270"/>
      <c r="C2" s="270"/>
      <c r="D2" s="270"/>
      <c r="E2" s="270"/>
      <c r="F2" s="270"/>
      <c r="G2" s="270"/>
      <c r="H2" s="270"/>
      <c r="I2" s="270"/>
      <c r="J2" s="270"/>
      <c r="K2" s="270"/>
    </row>
    <row r="3" spans="1:13" s="46" customFormat="1" ht="26.25" customHeight="1" x14ac:dyDescent="0.2">
      <c r="A3" s="42" t="s">
        <v>111</v>
      </c>
      <c r="B3" s="43"/>
      <c r="C3" s="42"/>
      <c r="D3" s="42"/>
      <c r="E3" s="42"/>
      <c r="F3" s="42"/>
      <c r="G3" s="307"/>
      <c r="H3" s="307"/>
      <c r="I3" s="307"/>
      <c r="J3" s="307"/>
      <c r="K3" s="81"/>
    </row>
    <row r="4" spans="1:13" ht="15" customHeight="1" x14ac:dyDescent="0.2">
      <c r="A4" s="270"/>
      <c r="B4" s="270"/>
      <c r="C4" s="270"/>
      <c r="D4" s="270"/>
      <c r="E4" s="270"/>
      <c r="F4" s="270"/>
      <c r="G4" s="270"/>
      <c r="H4" s="270"/>
      <c r="I4" s="270"/>
      <c r="J4" s="270"/>
      <c r="K4" s="270"/>
    </row>
    <row r="5" spans="1:13" ht="20.100000000000001" customHeight="1" x14ac:dyDescent="0.2">
      <c r="A5" s="272" t="s">
        <v>113</v>
      </c>
      <c r="B5" s="288" t="s">
        <v>149</v>
      </c>
      <c r="C5" s="289"/>
      <c r="D5" s="289"/>
      <c r="E5" s="289"/>
      <c r="F5" s="289"/>
      <c r="G5" s="289"/>
      <c r="H5" s="289"/>
      <c r="I5" s="289"/>
      <c r="J5" s="289"/>
      <c r="K5" s="290"/>
    </row>
    <row r="6" spans="1:13" ht="20.100000000000001" customHeight="1" x14ac:dyDescent="0.2">
      <c r="A6" s="273"/>
      <c r="B6" s="291"/>
      <c r="C6" s="292"/>
      <c r="D6" s="292"/>
      <c r="E6" s="292"/>
      <c r="F6" s="292"/>
      <c r="G6" s="292"/>
      <c r="H6" s="292"/>
      <c r="I6" s="292"/>
      <c r="J6" s="292"/>
      <c r="K6" s="293"/>
    </row>
    <row r="7" spans="1:13" ht="29.25" customHeight="1" x14ac:dyDescent="0.2">
      <c r="A7" s="273"/>
      <c r="B7" s="291"/>
      <c r="C7" s="292"/>
      <c r="D7" s="292"/>
      <c r="E7" s="292"/>
      <c r="F7" s="292"/>
      <c r="G7" s="292"/>
      <c r="H7" s="292"/>
      <c r="I7" s="292"/>
      <c r="J7" s="292"/>
      <c r="K7" s="293"/>
    </row>
    <row r="8" spans="1:13" ht="41.25" customHeight="1" x14ac:dyDescent="0.2">
      <c r="A8" s="273"/>
      <c r="B8" s="291"/>
      <c r="C8" s="292"/>
      <c r="D8" s="292"/>
      <c r="E8" s="292"/>
      <c r="F8" s="292"/>
      <c r="G8" s="292"/>
      <c r="H8" s="292"/>
      <c r="I8" s="292"/>
      <c r="J8" s="292"/>
      <c r="K8" s="293"/>
    </row>
    <row r="9" spans="1:13" ht="64.5" customHeight="1" x14ac:dyDescent="0.2">
      <c r="A9" s="273"/>
      <c r="B9" s="294"/>
      <c r="C9" s="295"/>
      <c r="D9" s="295"/>
      <c r="E9" s="295"/>
      <c r="F9" s="295"/>
      <c r="G9" s="295"/>
      <c r="H9" s="295"/>
      <c r="I9" s="295"/>
      <c r="J9" s="295"/>
      <c r="K9" s="296"/>
    </row>
    <row r="10" spans="1:13" x14ac:dyDescent="0.2">
      <c r="A10" s="283"/>
      <c r="B10" s="283"/>
      <c r="C10" s="283"/>
      <c r="D10" s="283"/>
      <c r="E10" s="283"/>
      <c r="F10" s="283"/>
      <c r="G10" s="283"/>
      <c r="H10" s="283"/>
      <c r="I10" s="283"/>
      <c r="J10" s="283"/>
      <c r="K10" s="283"/>
    </row>
    <row r="11" spans="1:13" ht="27" customHeight="1" x14ac:dyDescent="0.2">
      <c r="B11" s="286" t="s">
        <v>50</v>
      </c>
      <c r="C11" s="286"/>
      <c r="D11" s="286"/>
      <c r="E11" s="286"/>
      <c r="F11" s="286"/>
      <c r="G11" s="12"/>
      <c r="H11" s="17" t="s">
        <v>49</v>
      </c>
      <c r="I11" s="12"/>
      <c r="J11" s="17" t="s">
        <v>90</v>
      </c>
      <c r="K11" s="17" t="s">
        <v>48</v>
      </c>
    </row>
    <row r="12" spans="1:13" ht="20.100000000000001" customHeight="1" x14ac:dyDescent="0.25">
      <c r="A12" s="272" t="s">
        <v>59</v>
      </c>
      <c r="B12" s="274"/>
      <c r="C12" s="275"/>
      <c r="D12" s="275"/>
      <c r="E12" s="275"/>
      <c r="F12" s="276"/>
      <c r="G12" s="18"/>
      <c r="H12" s="188"/>
      <c r="I12" s="189"/>
      <c r="J12" s="190"/>
      <c r="K12" s="191"/>
    </row>
    <row r="13" spans="1:13" ht="20.100000000000001" customHeight="1" x14ac:dyDescent="0.25">
      <c r="A13" s="273"/>
      <c r="B13" s="274"/>
      <c r="C13" s="275"/>
      <c r="D13" s="275"/>
      <c r="E13" s="275"/>
      <c r="F13" s="276"/>
      <c r="G13" s="18"/>
      <c r="H13" s="188"/>
      <c r="I13" s="189"/>
      <c r="J13" s="190"/>
      <c r="K13" s="191"/>
    </row>
    <row r="14" spans="1:13" ht="20.100000000000001" customHeight="1" x14ac:dyDescent="0.25">
      <c r="A14" s="273"/>
      <c r="B14" s="274"/>
      <c r="C14" s="275"/>
      <c r="D14" s="275"/>
      <c r="E14" s="275"/>
      <c r="F14" s="276"/>
      <c r="G14" s="18"/>
      <c r="H14" s="188"/>
      <c r="I14" s="189"/>
      <c r="J14" s="190"/>
      <c r="K14" s="191"/>
    </row>
    <row r="15" spans="1:13" ht="20.100000000000001" customHeight="1" x14ac:dyDescent="0.25">
      <c r="A15" s="273"/>
      <c r="B15" s="274"/>
      <c r="C15" s="275"/>
      <c r="D15" s="275"/>
      <c r="E15" s="275"/>
      <c r="F15" s="276"/>
      <c r="G15" s="18"/>
      <c r="H15" s="188"/>
      <c r="I15" s="189"/>
      <c r="J15" s="190"/>
      <c r="K15" s="191"/>
    </row>
    <row r="16" spans="1:13" ht="20.100000000000001" customHeight="1" x14ac:dyDescent="0.25">
      <c r="A16" s="273"/>
      <c r="B16" s="277"/>
      <c r="C16" s="278"/>
      <c r="D16" s="278"/>
      <c r="E16" s="278"/>
      <c r="F16" s="279"/>
      <c r="G16" s="18"/>
      <c r="H16" s="188"/>
      <c r="I16" s="189"/>
      <c r="J16" s="190"/>
      <c r="K16" s="192"/>
    </row>
    <row r="17" spans="1:11" ht="20.25" customHeight="1" x14ac:dyDescent="0.25">
      <c r="A17" s="12"/>
      <c r="B17" s="306" t="s">
        <v>84</v>
      </c>
      <c r="C17" s="306"/>
      <c r="D17" s="306"/>
      <c r="E17" s="306"/>
      <c r="F17" s="306"/>
      <c r="G17" s="306"/>
      <c r="H17" s="306"/>
      <c r="I17" s="306"/>
      <c r="J17" s="306"/>
      <c r="K17" s="213">
        <f>SUM(K12:K16)</f>
        <v>0</v>
      </c>
    </row>
    <row r="18" spans="1:11" ht="15.75" customHeight="1" x14ac:dyDescent="0.2">
      <c r="A18" s="12"/>
      <c r="B18" s="12"/>
      <c r="C18" s="12"/>
      <c r="D18" s="12"/>
      <c r="E18" s="12"/>
      <c r="F18" s="12"/>
      <c r="G18" s="12"/>
      <c r="H18" s="12"/>
      <c r="I18" s="12"/>
      <c r="J18" s="12"/>
      <c r="K18" s="12"/>
    </row>
    <row r="19" spans="1:11" ht="20.100000000000001" customHeight="1" x14ac:dyDescent="0.2">
      <c r="A19" s="60" t="s">
        <v>60</v>
      </c>
      <c r="B19" s="300" t="s">
        <v>117</v>
      </c>
      <c r="C19" s="301"/>
      <c r="D19" s="301"/>
      <c r="E19" s="301"/>
      <c r="F19" s="301"/>
      <c r="G19" s="301"/>
      <c r="H19" s="301"/>
      <c r="I19" s="301"/>
      <c r="J19" s="302"/>
      <c r="K19" s="284" t="s">
        <v>151</v>
      </c>
    </row>
    <row r="20" spans="1:11" ht="17.25" customHeight="1" x14ac:dyDescent="0.2">
      <c r="A20" s="16"/>
      <c r="B20" s="303"/>
      <c r="C20" s="304"/>
      <c r="D20" s="304"/>
      <c r="E20" s="304"/>
      <c r="F20" s="304"/>
      <c r="G20" s="304"/>
      <c r="H20" s="304"/>
      <c r="I20" s="304"/>
      <c r="J20" s="305"/>
      <c r="K20" s="285"/>
    </row>
    <row r="21" spans="1:11" ht="12.75" customHeight="1" x14ac:dyDescent="0.2">
      <c r="A21" s="283"/>
      <c r="B21" s="283"/>
      <c r="C21" s="283"/>
      <c r="D21" s="283"/>
      <c r="E21" s="283"/>
      <c r="F21" s="283"/>
      <c r="G21" s="283"/>
      <c r="H21" s="283"/>
      <c r="I21" s="283"/>
      <c r="J21" s="283"/>
      <c r="K21" s="283"/>
    </row>
    <row r="22" spans="1:11" ht="27" customHeight="1" x14ac:dyDescent="0.2">
      <c r="B22" s="286" t="s">
        <v>51</v>
      </c>
      <c r="C22" s="286"/>
      <c r="D22" s="286"/>
      <c r="E22" s="286"/>
      <c r="F22" s="286"/>
      <c r="G22" s="286"/>
      <c r="H22" s="286"/>
      <c r="I22" s="286"/>
      <c r="J22" s="286"/>
      <c r="K22" s="17" t="s">
        <v>48</v>
      </c>
    </row>
    <row r="23" spans="1:11" ht="19.5" customHeight="1" x14ac:dyDescent="0.2">
      <c r="A23" s="272" t="s">
        <v>61</v>
      </c>
      <c r="B23" s="274"/>
      <c r="C23" s="275"/>
      <c r="D23" s="275"/>
      <c r="E23" s="275"/>
      <c r="F23" s="275"/>
      <c r="G23" s="275"/>
      <c r="H23" s="275"/>
      <c r="I23" s="275"/>
      <c r="J23" s="276"/>
      <c r="K23" s="90"/>
    </row>
    <row r="24" spans="1:11" ht="20.100000000000001" customHeight="1" x14ac:dyDescent="0.2">
      <c r="A24" s="273"/>
      <c r="B24" s="274"/>
      <c r="C24" s="275"/>
      <c r="D24" s="275"/>
      <c r="E24" s="275"/>
      <c r="F24" s="275"/>
      <c r="G24" s="275"/>
      <c r="H24" s="275"/>
      <c r="I24" s="275"/>
      <c r="J24" s="276"/>
      <c r="K24" s="90"/>
    </row>
    <row r="25" spans="1:11" ht="20.100000000000001" customHeight="1" x14ac:dyDescent="0.2">
      <c r="A25" s="273"/>
      <c r="B25" s="274"/>
      <c r="C25" s="275"/>
      <c r="D25" s="275"/>
      <c r="E25" s="275"/>
      <c r="F25" s="275"/>
      <c r="G25" s="275"/>
      <c r="H25" s="275"/>
      <c r="I25" s="275"/>
      <c r="J25" s="276"/>
      <c r="K25" s="90"/>
    </row>
    <row r="26" spans="1:11" ht="20.100000000000001" customHeight="1" x14ac:dyDescent="0.2">
      <c r="A26" s="273"/>
      <c r="B26" s="274"/>
      <c r="C26" s="275"/>
      <c r="D26" s="275"/>
      <c r="E26" s="275"/>
      <c r="F26" s="275"/>
      <c r="G26" s="275"/>
      <c r="H26" s="275"/>
      <c r="I26" s="275"/>
      <c r="J26" s="276"/>
      <c r="K26" s="90"/>
    </row>
    <row r="27" spans="1:11" ht="20.100000000000001" customHeight="1" x14ac:dyDescent="0.2">
      <c r="A27" s="273"/>
      <c r="B27" s="277"/>
      <c r="C27" s="278"/>
      <c r="D27" s="278"/>
      <c r="E27" s="278"/>
      <c r="F27" s="278"/>
      <c r="G27" s="278"/>
      <c r="H27" s="278"/>
      <c r="I27" s="278"/>
      <c r="J27" s="279"/>
      <c r="K27" s="90"/>
    </row>
    <row r="28" spans="1:11" x14ac:dyDescent="0.2">
      <c r="A28" s="283"/>
      <c r="B28" s="283"/>
      <c r="C28" s="283"/>
      <c r="D28" s="283"/>
      <c r="E28" s="283"/>
      <c r="F28" s="283"/>
      <c r="G28" s="283"/>
      <c r="H28" s="283"/>
      <c r="I28" s="283"/>
      <c r="J28" s="283"/>
      <c r="K28" s="283"/>
    </row>
    <row r="29" spans="1:11" ht="20.100000000000001" customHeight="1" x14ac:dyDescent="0.2">
      <c r="A29" s="60" t="s">
        <v>62</v>
      </c>
      <c r="B29" s="300" t="s">
        <v>118</v>
      </c>
      <c r="C29" s="301"/>
      <c r="D29" s="301"/>
      <c r="E29" s="301"/>
      <c r="F29" s="301"/>
      <c r="G29" s="301"/>
      <c r="H29" s="301"/>
      <c r="I29" s="301"/>
      <c r="J29" s="302"/>
      <c r="K29" s="298"/>
    </row>
    <row r="30" spans="1:11" ht="17.25" customHeight="1" x14ac:dyDescent="0.2">
      <c r="A30" s="16"/>
      <c r="B30" s="303"/>
      <c r="C30" s="304"/>
      <c r="D30" s="304"/>
      <c r="E30" s="304"/>
      <c r="F30" s="304"/>
      <c r="G30" s="304"/>
      <c r="H30" s="304"/>
      <c r="I30" s="304"/>
      <c r="J30" s="305"/>
      <c r="K30" s="299"/>
    </row>
    <row r="31" spans="1:11" ht="12.75" customHeight="1" x14ac:dyDescent="0.2">
      <c r="A31" s="283"/>
      <c r="B31" s="283"/>
      <c r="C31" s="283"/>
      <c r="D31" s="283"/>
      <c r="E31" s="283"/>
      <c r="F31" s="283"/>
      <c r="G31" s="283"/>
      <c r="H31" s="283"/>
      <c r="I31" s="283"/>
      <c r="J31" s="283"/>
      <c r="K31" s="283"/>
    </row>
    <row r="32" spans="1:11" ht="27" customHeight="1" x14ac:dyDescent="0.2">
      <c r="A32" s="270"/>
      <c r="B32" s="270"/>
      <c r="C32" s="270"/>
      <c r="D32" s="270"/>
      <c r="E32" s="270"/>
      <c r="F32" s="270"/>
      <c r="G32" s="270"/>
      <c r="H32" s="270"/>
      <c r="I32" s="12"/>
      <c r="J32" s="17" t="s">
        <v>83</v>
      </c>
      <c r="K32" s="17" t="s">
        <v>48</v>
      </c>
    </row>
    <row r="33" spans="1:11" ht="30.95" customHeight="1" x14ac:dyDescent="0.2">
      <c r="A33" s="272" t="s">
        <v>63</v>
      </c>
      <c r="B33" s="274"/>
      <c r="C33" s="275"/>
      <c r="D33" s="275"/>
      <c r="E33" s="275"/>
      <c r="F33" s="275"/>
      <c r="G33" s="275"/>
      <c r="H33" s="276"/>
      <c r="I33" s="18"/>
      <c r="J33" s="90"/>
      <c r="K33" s="90"/>
    </row>
    <row r="34" spans="1:11" ht="20.100000000000001" customHeight="1" x14ac:dyDescent="0.2">
      <c r="A34" s="273"/>
      <c r="B34" s="274"/>
      <c r="C34" s="275"/>
      <c r="D34" s="275"/>
      <c r="E34" s="275"/>
      <c r="F34" s="275"/>
      <c r="G34" s="275"/>
      <c r="H34" s="276"/>
      <c r="I34" s="18"/>
      <c r="J34" s="90"/>
      <c r="K34" s="90"/>
    </row>
    <row r="35" spans="1:11" ht="20.100000000000001" customHeight="1" x14ac:dyDescent="0.2">
      <c r="A35" s="273"/>
      <c r="B35" s="274"/>
      <c r="C35" s="275"/>
      <c r="D35" s="275"/>
      <c r="E35" s="275"/>
      <c r="F35" s="275"/>
      <c r="G35" s="275"/>
      <c r="H35" s="276"/>
      <c r="I35" s="18"/>
      <c r="J35" s="90"/>
      <c r="K35" s="90"/>
    </row>
    <row r="36" spans="1:11" ht="20.100000000000001" customHeight="1" x14ac:dyDescent="0.2">
      <c r="A36" s="273"/>
      <c r="B36" s="274"/>
      <c r="C36" s="275"/>
      <c r="D36" s="275"/>
      <c r="E36" s="275"/>
      <c r="F36" s="275"/>
      <c r="G36" s="275"/>
      <c r="H36" s="276"/>
      <c r="I36" s="18"/>
      <c r="J36" s="90"/>
      <c r="K36" s="90"/>
    </row>
    <row r="37" spans="1:11" ht="20.100000000000001" customHeight="1" x14ac:dyDescent="0.2">
      <c r="A37" s="273"/>
      <c r="B37" s="277"/>
      <c r="C37" s="278"/>
      <c r="D37" s="278"/>
      <c r="E37" s="278"/>
      <c r="F37" s="278"/>
      <c r="G37" s="278"/>
      <c r="H37" s="279"/>
      <c r="I37" s="18"/>
      <c r="J37" s="90"/>
      <c r="K37" s="90"/>
    </row>
    <row r="38" spans="1:11" x14ac:dyDescent="0.2">
      <c r="A38" s="283"/>
      <c r="B38" s="283"/>
      <c r="C38" s="283"/>
      <c r="D38" s="283"/>
      <c r="E38" s="283"/>
      <c r="F38" s="283"/>
      <c r="G38" s="283"/>
      <c r="H38" s="283"/>
      <c r="I38" s="283"/>
      <c r="J38" s="283"/>
      <c r="K38" s="283"/>
    </row>
    <row r="39" spans="1:11" ht="36" x14ac:dyDescent="0.25">
      <c r="B39" s="287" t="s">
        <v>52</v>
      </c>
      <c r="C39" s="287"/>
      <c r="D39" s="287"/>
      <c r="E39" s="12"/>
      <c r="F39" s="287" t="s">
        <v>58</v>
      </c>
      <c r="G39" s="287"/>
      <c r="H39" s="287"/>
      <c r="I39" s="12"/>
      <c r="J39" s="17" t="s">
        <v>53</v>
      </c>
      <c r="K39" s="17" t="s">
        <v>54</v>
      </c>
    </row>
    <row r="40" spans="1:11" ht="20.100000000000001" customHeight="1" x14ac:dyDescent="0.2">
      <c r="A40" s="272" t="s">
        <v>64</v>
      </c>
      <c r="B40" s="274" t="s">
        <v>153</v>
      </c>
      <c r="C40" s="275"/>
      <c r="D40" s="276"/>
      <c r="E40" s="91"/>
      <c r="F40" s="280" t="s">
        <v>152</v>
      </c>
      <c r="G40" s="281"/>
      <c r="H40" s="282"/>
      <c r="I40" s="18"/>
      <c r="J40" s="90">
        <v>401</v>
      </c>
      <c r="K40" s="90"/>
    </row>
    <row r="41" spans="1:11" ht="20.100000000000001" customHeight="1" x14ac:dyDescent="0.2">
      <c r="A41" s="273"/>
      <c r="B41" s="274" t="s">
        <v>156</v>
      </c>
      <c r="C41" s="275"/>
      <c r="D41" s="276"/>
      <c r="E41" s="91"/>
      <c r="F41" s="280" t="s">
        <v>152</v>
      </c>
      <c r="G41" s="281"/>
      <c r="H41" s="282"/>
      <c r="I41" s="18"/>
      <c r="J41" s="90">
        <v>1041</v>
      </c>
      <c r="K41" s="90"/>
    </row>
    <row r="42" spans="1:11" ht="20.100000000000001" customHeight="1" x14ac:dyDescent="0.2">
      <c r="A42" s="273"/>
      <c r="B42" s="274"/>
      <c r="C42" s="275"/>
      <c r="D42" s="276"/>
      <c r="E42" s="91"/>
      <c r="F42" s="280"/>
      <c r="G42" s="281"/>
      <c r="H42" s="282"/>
      <c r="I42" s="18"/>
      <c r="J42" s="90"/>
      <c r="K42" s="90"/>
    </row>
    <row r="43" spans="1:11" ht="20.100000000000001" customHeight="1" x14ac:dyDescent="0.2">
      <c r="A43" s="273"/>
      <c r="B43" s="274"/>
      <c r="C43" s="275"/>
      <c r="D43" s="276"/>
      <c r="E43" s="91"/>
      <c r="F43" s="280"/>
      <c r="G43" s="281"/>
      <c r="H43" s="282"/>
      <c r="I43" s="18"/>
      <c r="J43" s="90"/>
      <c r="K43" s="90"/>
    </row>
    <row r="44" spans="1:11" ht="20.100000000000001" customHeight="1" x14ac:dyDescent="0.2">
      <c r="A44" s="273"/>
      <c r="B44" s="277"/>
      <c r="C44" s="278"/>
      <c r="D44" s="279"/>
      <c r="E44" s="91"/>
      <c r="F44" s="280"/>
      <c r="G44" s="281"/>
      <c r="H44" s="282"/>
      <c r="I44" s="18"/>
      <c r="J44" s="90"/>
      <c r="K44" s="90"/>
    </row>
    <row r="45" spans="1:11" x14ac:dyDescent="0.2">
      <c r="A45" s="270"/>
      <c r="B45" s="271"/>
      <c r="C45" s="271"/>
      <c r="D45" s="271"/>
      <c r="E45" s="271"/>
      <c r="F45" s="271"/>
      <c r="G45" s="271"/>
      <c r="H45" s="271"/>
      <c r="I45" s="271"/>
      <c r="J45" s="271"/>
      <c r="K45" s="271"/>
    </row>
    <row r="46" spans="1:11" ht="19.5" customHeight="1" x14ac:dyDescent="0.2">
      <c r="A46" s="260" t="s">
        <v>65</v>
      </c>
      <c r="B46" s="261" t="s">
        <v>157</v>
      </c>
      <c r="C46" s="262"/>
      <c r="D46" s="262"/>
      <c r="E46" s="262"/>
      <c r="F46" s="262"/>
      <c r="G46" s="262"/>
      <c r="H46" s="262"/>
      <c r="I46" s="262"/>
      <c r="J46" s="262"/>
      <c r="K46" s="263"/>
    </row>
    <row r="47" spans="1:11" ht="19.5" customHeight="1" x14ac:dyDescent="0.2">
      <c r="A47" s="260"/>
      <c r="B47" s="264"/>
      <c r="C47" s="265"/>
      <c r="D47" s="265"/>
      <c r="E47" s="265"/>
      <c r="F47" s="265"/>
      <c r="G47" s="265"/>
      <c r="H47" s="265"/>
      <c r="I47" s="265"/>
      <c r="J47" s="265"/>
      <c r="K47" s="266"/>
    </row>
    <row r="48" spans="1:11" ht="19.5" customHeight="1" x14ac:dyDescent="0.2">
      <c r="A48" s="260"/>
      <c r="B48" s="264"/>
      <c r="C48" s="265"/>
      <c r="D48" s="265"/>
      <c r="E48" s="265"/>
      <c r="F48" s="265"/>
      <c r="G48" s="265"/>
      <c r="H48" s="265"/>
      <c r="I48" s="265"/>
      <c r="J48" s="265"/>
      <c r="K48" s="266"/>
    </row>
    <row r="49" spans="1:11" ht="19.5" customHeight="1" x14ac:dyDescent="0.2">
      <c r="A49" s="260"/>
      <c r="B49" s="264"/>
      <c r="C49" s="265"/>
      <c r="D49" s="265"/>
      <c r="E49" s="265"/>
      <c r="F49" s="265"/>
      <c r="G49" s="265"/>
      <c r="H49" s="265"/>
      <c r="I49" s="265"/>
      <c r="J49" s="265"/>
      <c r="K49" s="266"/>
    </row>
    <row r="50" spans="1:11" ht="10.5" customHeight="1" x14ac:dyDescent="0.2">
      <c r="A50" s="260"/>
      <c r="B50" s="264"/>
      <c r="C50" s="265"/>
      <c r="D50" s="265"/>
      <c r="E50" s="265"/>
      <c r="F50" s="265"/>
      <c r="G50" s="265"/>
      <c r="H50" s="265"/>
      <c r="I50" s="265"/>
      <c r="J50" s="265"/>
      <c r="K50" s="266"/>
    </row>
    <row r="51" spans="1:11" ht="11.25" customHeight="1" x14ac:dyDescent="0.2">
      <c r="A51" s="260"/>
      <c r="B51" s="264"/>
      <c r="C51" s="265"/>
      <c r="D51" s="265"/>
      <c r="E51" s="265"/>
      <c r="F51" s="265"/>
      <c r="G51" s="265"/>
      <c r="H51" s="265"/>
      <c r="I51" s="265"/>
      <c r="J51" s="265"/>
      <c r="K51" s="266"/>
    </row>
    <row r="52" spans="1:11" ht="12.75" customHeight="1" x14ac:dyDescent="0.2">
      <c r="A52" s="260"/>
      <c r="B52" s="264"/>
      <c r="C52" s="265"/>
      <c r="D52" s="265"/>
      <c r="E52" s="265"/>
      <c r="F52" s="265"/>
      <c r="G52" s="265"/>
      <c r="H52" s="265"/>
      <c r="I52" s="265"/>
      <c r="J52" s="265"/>
      <c r="K52" s="266"/>
    </row>
    <row r="53" spans="1:11" ht="5.25" customHeight="1" x14ac:dyDescent="0.2">
      <c r="A53" s="260"/>
      <c r="B53" s="264"/>
      <c r="C53" s="265"/>
      <c r="D53" s="265"/>
      <c r="E53" s="265"/>
      <c r="F53" s="265"/>
      <c r="G53" s="265"/>
      <c r="H53" s="265"/>
      <c r="I53" s="265"/>
      <c r="J53" s="265"/>
      <c r="K53" s="266"/>
    </row>
    <row r="54" spans="1:11" ht="4.5" customHeight="1" x14ac:dyDescent="0.2">
      <c r="A54" s="260"/>
      <c r="B54" s="264"/>
      <c r="C54" s="265"/>
      <c r="D54" s="265"/>
      <c r="E54" s="265"/>
      <c r="F54" s="265"/>
      <c r="G54" s="265"/>
      <c r="H54" s="265"/>
      <c r="I54" s="265"/>
      <c r="J54" s="265"/>
      <c r="K54" s="266"/>
    </row>
    <row r="55" spans="1:11" ht="4.5" customHeight="1" x14ac:dyDescent="0.2">
      <c r="A55" s="260"/>
      <c r="B55" s="267"/>
      <c r="C55" s="268"/>
      <c r="D55" s="268"/>
      <c r="E55" s="268"/>
      <c r="F55" s="268"/>
      <c r="G55" s="268"/>
      <c r="H55" s="268"/>
      <c r="I55" s="268"/>
      <c r="J55" s="268"/>
      <c r="K55" s="269"/>
    </row>
    <row r="56" spans="1:11" x14ac:dyDescent="0.2">
      <c r="B56" s="52"/>
    </row>
  </sheetData>
  <mergeCells count="54">
    <mergeCell ref="K1:M1"/>
    <mergeCell ref="K29:K30"/>
    <mergeCell ref="A28:K28"/>
    <mergeCell ref="B23:J23"/>
    <mergeCell ref="B24:J24"/>
    <mergeCell ref="B25:J25"/>
    <mergeCell ref="B26:J26"/>
    <mergeCell ref="B27:J27"/>
    <mergeCell ref="B29:J30"/>
    <mergeCell ref="A23:A27"/>
    <mergeCell ref="B1:J1"/>
    <mergeCell ref="A2:K2"/>
    <mergeCell ref="B17:J17"/>
    <mergeCell ref="B19:J20"/>
    <mergeCell ref="B14:F14"/>
    <mergeCell ref="G3:J3"/>
    <mergeCell ref="A10:K10"/>
    <mergeCell ref="A4:K4"/>
    <mergeCell ref="A5:A9"/>
    <mergeCell ref="B5:K9"/>
    <mergeCell ref="B11:F11"/>
    <mergeCell ref="A12:A16"/>
    <mergeCell ref="B12:F12"/>
    <mergeCell ref="B13:F13"/>
    <mergeCell ref="B15:F15"/>
    <mergeCell ref="B16:F16"/>
    <mergeCell ref="A32:H32"/>
    <mergeCell ref="A31:K31"/>
    <mergeCell ref="F44:H44"/>
    <mergeCell ref="K19:K20"/>
    <mergeCell ref="A21:K21"/>
    <mergeCell ref="B22:J22"/>
    <mergeCell ref="F40:H40"/>
    <mergeCell ref="B34:H34"/>
    <mergeCell ref="B35:H35"/>
    <mergeCell ref="B36:H36"/>
    <mergeCell ref="B37:H37"/>
    <mergeCell ref="B39:D39"/>
    <mergeCell ref="F39:H39"/>
    <mergeCell ref="A38:K38"/>
    <mergeCell ref="A33:A37"/>
    <mergeCell ref="B33:H33"/>
    <mergeCell ref="A46:A55"/>
    <mergeCell ref="B46:K55"/>
    <mergeCell ref="A45:K45"/>
    <mergeCell ref="A40:A44"/>
    <mergeCell ref="B40:D40"/>
    <mergeCell ref="B41:D41"/>
    <mergeCell ref="B42:D42"/>
    <mergeCell ref="B43:D43"/>
    <mergeCell ref="B44:D44"/>
    <mergeCell ref="F41:H41"/>
    <mergeCell ref="F42:H42"/>
    <mergeCell ref="F43:H43"/>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25" zoomScale="80" workbookViewId="0">
      <selection activeCell="O20" sqref="O20"/>
    </sheetView>
  </sheetViews>
  <sheetFormatPr defaultColWidth="9.140625" defaultRowHeight="12.75" x14ac:dyDescent="0.2"/>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97" t="str">
        <f>'R&amp;P Accounts'!B2</f>
        <v>Korean Language Classes</v>
      </c>
      <c r="D1" s="297"/>
      <c r="E1" s="297"/>
      <c r="F1" s="297"/>
      <c r="G1" s="297"/>
      <c r="H1" s="297"/>
      <c r="I1" s="297"/>
      <c r="J1" s="297"/>
      <c r="K1" s="297"/>
      <c r="M1" s="372" t="str">
        <f>'R&amp;P Accounts'!L2</f>
        <v>SC</v>
      </c>
      <c r="N1" s="372"/>
    </row>
    <row r="2" spans="1:14" ht="10.5" customHeight="1" x14ac:dyDescent="0.2">
      <c r="A2" s="105"/>
      <c r="B2" s="105"/>
      <c r="C2" s="105"/>
      <c r="D2" s="105"/>
      <c r="E2" s="105"/>
      <c r="F2" s="105"/>
      <c r="G2" s="105"/>
      <c r="H2" s="105"/>
      <c r="I2" s="105"/>
      <c r="J2" s="105"/>
      <c r="K2" s="105"/>
      <c r="L2" s="105"/>
    </row>
    <row r="3" spans="1:14" s="46" customFormat="1" ht="26.25" customHeight="1" x14ac:dyDescent="0.2">
      <c r="A3" s="42" t="s">
        <v>114</v>
      </c>
      <c r="B3" s="42"/>
      <c r="C3" s="43"/>
      <c r="D3" s="42"/>
      <c r="E3" s="42"/>
      <c r="F3" s="42"/>
      <c r="G3" s="42"/>
      <c r="H3" s="104"/>
      <c r="I3" s="104"/>
      <c r="J3" s="104"/>
      <c r="K3" s="104"/>
      <c r="L3" s="81"/>
      <c r="M3" s="45"/>
    </row>
    <row r="4" spans="1:14" ht="15" customHeight="1" x14ac:dyDescent="0.2">
      <c r="A4" s="270"/>
      <c r="B4" s="270"/>
      <c r="C4" s="270"/>
      <c r="D4" s="270"/>
      <c r="E4" s="270"/>
      <c r="F4" s="270"/>
      <c r="G4" s="270"/>
      <c r="H4" s="270"/>
      <c r="I4" s="270"/>
      <c r="J4" s="270"/>
      <c r="K4" s="270"/>
      <c r="L4" s="270"/>
    </row>
    <row r="5" spans="1:14" ht="20.100000000000001" customHeight="1" x14ac:dyDescent="0.2">
      <c r="A5" s="374" t="s">
        <v>132</v>
      </c>
      <c r="B5" s="374"/>
      <c r="C5" s="374"/>
      <c r="D5" s="374"/>
      <c r="E5" s="374"/>
      <c r="F5" s="374"/>
      <c r="G5" s="374"/>
      <c r="H5" s="374"/>
      <c r="I5" s="374"/>
      <c r="J5" s="374"/>
      <c r="K5" s="374"/>
      <c r="L5" s="374"/>
    </row>
    <row r="6" spans="1:14" ht="20.100000000000001" customHeight="1" x14ac:dyDescent="0.2">
      <c r="A6" s="60"/>
      <c r="B6" s="60"/>
      <c r="C6" s="60"/>
      <c r="D6" s="60"/>
      <c r="E6" s="60"/>
      <c r="F6" s="60"/>
      <c r="G6" s="60"/>
      <c r="H6" s="60"/>
      <c r="I6" s="60"/>
      <c r="J6" s="60"/>
      <c r="K6" s="60"/>
      <c r="L6" s="60"/>
    </row>
    <row r="7" spans="1:14" ht="20.100000000000001" customHeight="1" x14ac:dyDescent="0.2">
      <c r="A7" s="60" t="s">
        <v>123</v>
      </c>
      <c r="B7" s="60"/>
      <c r="C7" s="60"/>
      <c r="D7" s="60"/>
      <c r="E7" s="60"/>
      <c r="F7" s="60"/>
      <c r="G7" s="60"/>
      <c r="H7" s="60"/>
      <c r="I7" s="60"/>
      <c r="J7" s="60"/>
      <c r="K7" s="60"/>
      <c r="L7" s="60"/>
      <c r="M7" s="60"/>
    </row>
    <row r="8" spans="1:14" ht="40.5" customHeight="1" x14ac:dyDescent="0.2">
      <c r="C8" s="72" t="s">
        <v>2</v>
      </c>
      <c r="D8" s="15"/>
      <c r="E8" s="72" t="s">
        <v>3</v>
      </c>
      <c r="F8" s="82"/>
      <c r="G8" s="72" t="s">
        <v>80</v>
      </c>
      <c r="H8" s="82"/>
      <c r="I8" s="72" t="s">
        <v>82</v>
      </c>
      <c r="J8" s="82"/>
      <c r="K8" s="72" t="s">
        <v>76</v>
      </c>
      <c r="L8" s="82"/>
      <c r="M8" s="72" t="s">
        <v>77</v>
      </c>
    </row>
    <row r="9" spans="1:14" ht="20.100000000000001" customHeight="1" x14ac:dyDescent="0.2">
      <c r="A9" s="69"/>
      <c r="B9" s="69"/>
      <c r="C9" s="17" t="s">
        <v>4</v>
      </c>
      <c r="E9" s="17" t="s">
        <v>4</v>
      </c>
      <c r="F9" s="12"/>
      <c r="G9" s="17" t="s">
        <v>4</v>
      </c>
      <c r="H9" s="12"/>
      <c r="I9" s="17" t="s">
        <v>4</v>
      </c>
      <c r="J9" s="12"/>
      <c r="K9" s="17" t="s">
        <v>4</v>
      </c>
      <c r="L9" s="12"/>
      <c r="M9" s="17" t="s">
        <v>4</v>
      </c>
    </row>
    <row r="10" spans="1:14" ht="16.5" customHeight="1" x14ac:dyDescent="0.25">
      <c r="A10" s="98"/>
      <c r="B10" s="18"/>
      <c r="C10" s="119"/>
      <c r="D10" s="120"/>
      <c r="E10" s="119"/>
      <c r="F10" s="120"/>
      <c r="G10" s="119"/>
      <c r="H10" s="123"/>
      <c r="I10" s="119"/>
      <c r="J10" s="123"/>
      <c r="K10" s="119">
        <f>SUM(C10:I10)</f>
        <v>0</v>
      </c>
      <c r="L10" s="120"/>
      <c r="M10" s="124"/>
    </row>
    <row r="11" spans="1:14" ht="16.5" customHeight="1" x14ac:dyDescent="0.25">
      <c r="A11" s="98"/>
      <c r="B11" s="18"/>
      <c r="C11" s="119"/>
      <c r="D11" s="120"/>
      <c r="E11" s="119"/>
      <c r="F11" s="120"/>
      <c r="G11" s="119"/>
      <c r="H11" s="123"/>
      <c r="I11" s="119"/>
      <c r="J11" s="123"/>
      <c r="K11" s="119">
        <f>SUM(C11:I11)</f>
        <v>0</v>
      </c>
      <c r="L11" s="120"/>
      <c r="M11" s="124"/>
    </row>
    <row r="12" spans="1:14" ht="16.5" customHeight="1" x14ac:dyDescent="0.25">
      <c r="A12" s="98"/>
      <c r="B12" s="18"/>
      <c r="C12" s="119"/>
      <c r="D12" s="120"/>
      <c r="E12" s="119"/>
      <c r="F12" s="120"/>
      <c r="G12" s="119"/>
      <c r="H12" s="123"/>
      <c r="I12" s="119"/>
      <c r="J12" s="123"/>
      <c r="K12" s="119">
        <f>SUM(C12:I12)</f>
        <v>0</v>
      </c>
      <c r="L12" s="120"/>
      <c r="M12" s="124"/>
    </row>
    <row r="13" spans="1:14" ht="16.5" customHeight="1" x14ac:dyDescent="0.25">
      <c r="A13" s="99"/>
      <c r="B13" s="93"/>
      <c r="C13" s="121"/>
      <c r="D13" s="120"/>
      <c r="E13" s="119"/>
      <c r="F13" s="120"/>
      <c r="G13" s="119"/>
      <c r="H13" s="120"/>
      <c r="I13" s="119"/>
      <c r="J13" s="120"/>
      <c r="K13" s="119">
        <f>SUM(C13:I13)</f>
        <v>0</v>
      </c>
      <c r="L13" s="214"/>
      <c r="M13" s="124"/>
    </row>
    <row r="14" spans="1:14" ht="20.25" customHeight="1" thickBot="1" x14ac:dyDescent="0.25">
      <c r="A14" s="95" t="s">
        <v>84</v>
      </c>
      <c r="B14" s="95"/>
      <c r="C14" s="122">
        <f>SUM(C10:C13)</f>
        <v>0</v>
      </c>
      <c r="D14" s="120"/>
      <c r="E14" s="122">
        <f>SUM(E10:E13)</f>
        <v>0</v>
      </c>
      <c r="F14" s="120"/>
      <c r="G14" s="122">
        <f>SUM(G10:G13)</f>
        <v>0</v>
      </c>
      <c r="H14" s="120"/>
      <c r="I14" s="122">
        <f>SUM(I10:I13)</f>
        <v>0</v>
      </c>
      <c r="J14" s="120"/>
      <c r="K14" s="122">
        <f>SUM(K10:K13)</f>
        <v>0</v>
      </c>
      <c r="L14" s="214"/>
      <c r="M14" s="122">
        <f>SUM(M10:M13)</f>
        <v>0</v>
      </c>
    </row>
    <row r="15" spans="1:14" ht="13.5" customHeight="1" x14ac:dyDescent="0.2">
      <c r="A15" s="60"/>
      <c r="B15" s="60"/>
      <c r="C15" s="60"/>
      <c r="D15" s="60"/>
      <c r="E15" s="60"/>
      <c r="F15" s="60"/>
      <c r="G15" s="60"/>
      <c r="H15" s="60"/>
      <c r="I15" s="60"/>
      <c r="J15" s="60"/>
      <c r="K15" s="60"/>
      <c r="L15" s="60"/>
    </row>
    <row r="16" spans="1:14" ht="15" customHeight="1" x14ac:dyDescent="0.2">
      <c r="A16" s="60"/>
      <c r="B16" s="60"/>
      <c r="C16" s="215">
        <f>IF('R&amp;P Accounts'!B12-'Additional notes (1)  '!C14=0,0,"reference error")</f>
        <v>0</v>
      </c>
      <c r="D16" s="215"/>
      <c r="E16" s="215">
        <f>IF('R&amp;P Accounts'!D12-'Additional notes (1)  '!E14=0,0,"reference error")</f>
        <v>0</v>
      </c>
      <c r="F16" s="215">
        <f>IF('R&amp;P Accounts'!E12-'Additional notes (1)  '!F14=0,0,"reference error")</f>
        <v>0</v>
      </c>
      <c r="G16" s="215">
        <f>IF('R&amp;P Accounts'!F12-'Additional notes (1)  '!G14=0,0,"reference error")</f>
        <v>0</v>
      </c>
      <c r="H16" s="215">
        <f>IF('R&amp;P Accounts'!G12-'Additional notes (1)  '!H14=0,0,"reference error")</f>
        <v>0</v>
      </c>
      <c r="I16" s="215">
        <f>IF('R&amp;P Accounts'!H12-'Additional notes (1)  '!I14=0,0,"reference error")</f>
        <v>0</v>
      </c>
      <c r="J16" s="215">
        <f>IF('R&amp;P Accounts'!I12-'Additional notes (1)  '!J14=0,0,"reference error")</f>
        <v>0</v>
      </c>
      <c r="K16" s="215">
        <f>IF('R&amp;P Accounts'!J12-'Additional notes (1)  '!K14=0,0,"reference error")</f>
        <v>0</v>
      </c>
      <c r="L16" s="215">
        <f>IF('R&amp;P Accounts'!K12-'Additional notes (1)  '!L14=0,0,"reference error")</f>
        <v>0</v>
      </c>
      <c r="M16" s="215">
        <f>IF('R&amp;P Accounts'!L12-'Additional notes (1)  '!M14=0,0,"reference error")</f>
        <v>0</v>
      </c>
    </row>
    <row r="17" spans="1:13" ht="13.5" customHeight="1" x14ac:dyDescent="0.2">
      <c r="A17" s="60"/>
      <c r="B17" s="60"/>
      <c r="C17" s="60"/>
      <c r="D17" s="60"/>
      <c r="E17" s="60"/>
      <c r="F17" s="60"/>
      <c r="G17" s="60"/>
      <c r="H17" s="60"/>
      <c r="I17" s="60"/>
      <c r="J17" s="60"/>
      <c r="K17" s="60"/>
      <c r="L17" s="60"/>
    </row>
    <row r="18" spans="1:13" ht="20.100000000000001" customHeight="1" x14ac:dyDescent="0.2">
      <c r="A18" s="374" t="s">
        <v>124</v>
      </c>
      <c r="B18" s="374"/>
      <c r="C18" s="374"/>
      <c r="D18" s="374"/>
      <c r="E18" s="374"/>
      <c r="F18" s="374"/>
      <c r="G18" s="374"/>
      <c r="H18" s="374"/>
      <c r="I18" s="374"/>
      <c r="J18" s="374"/>
      <c r="K18" s="374"/>
      <c r="L18" s="374"/>
      <c r="M18" s="374"/>
    </row>
    <row r="19" spans="1:13" ht="20.100000000000001" customHeight="1" x14ac:dyDescent="0.2">
      <c r="C19" s="72" t="s">
        <v>2</v>
      </c>
      <c r="D19" s="15"/>
      <c r="E19" s="72" t="s">
        <v>3</v>
      </c>
      <c r="F19" s="82"/>
      <c r="G19" s="72"/>
      <c r="H19" s="82"/>
      <c r="I19" s="72"/>
      <c r="J19" s="82"/>
      <c r="K19" s="72" t="s">
        <v>76</v>
      </c>
      <c r="L19" s="82"/>
      <c r="M19" s="72" t="s">
        <v>77</v>
      </c>
    </row>
    <row r="20" spans="1:13" ht="20.100000000000001" customHeight="1" x14ac:dyDescent="0.2">
      <c r="A20" s="69"/>
      <c r="B20" s="69"/>
      <c r="C20" s="17" t="s">
        <v>4</v>
      </c>
      <c r="E20" s="17" t="s">
        <v>4</v>
      </c>
      <c r="F20" s="12"/>
      <c r="G20" s="17"/>
      <c r="H20" s="12"/>
      <c r="I20" s="17"/>
      <c r="J20" s="12"/>
      <c r="K20" s="17" t="s">
        <v>4</v>
      </c>
      <c r="L20" s="12"/>
      <c r="M20" s="17" t="s">
        <v>4</v>
      </c>
    </row>
    <row r="21" spans="1:13" ht="20.100000000000001" customHeight="1" x14ac:dyDescent="0.25">
      <c r="A21" s="98"/>
      <c r="B21" s="18"/>
      <c r="C21" s="119"/>
      <c r="D21" s="120"/>
      <c r="E21" s="119"/>
      <c r="F21" s="120"/>
      <c r="G21" s="120"/>
      <c r="H21" s="123"/>
      <c r="I21" s="120"/>
      <c r="J21" s="123"/>
      <c r="K21" s="119">
        <f>SUM(C21:I21)</f>
        <v>0</v>
      </c>
      <c r="L21" s="120"/>
      <c r="M21" s="124"/>
    </row>
    <row r="22" spans="1:13" ht="20.100000000000001" customHeight="1" x14ac:dyDescent="0.25">
      <c r="A22" s="98"/>
      <c r="B22" s="18"/>
      <c r="C22" s="119"/>
      <c r="D22" s="120"/>
      <c r="E22" s="119"/>
      <c r="F22" s="120"/>
      <c r="G22" s="120"/>
      <c r="H22" s="123"/>
      <c r="I22" s="120"/>
      <c r="J22" s="123"/>
      <c r="K22" s="119">
        <f>SUM(C22:I22)</f>
        <v>0</v>
      </c>
      <c r="L22" s="120"/>
      <c r="M22" s="124"/>
    </row>
    <row r="23" spans="1:13" ht="20.100000000000001" customHeight="1" x14ac:dyDescent="0.25">
      <c r="A23" s="98"/>
      <c r="B23" s="18"/>
      <c r="C23" s="119"/>
      <c r="D23" s="120"/>
      <c r="E23" s="119"/>
      <c r="F23" s="120"/>
      <c r="G23" s="120"/>
      <c r="H23" s="123"/>
      <c r="I23" s="120"/>
      <c r="J23" s="123"/>
      <c r="K23" s="119">
        <f>SUM(C23:I23)</f>
        <v>0</v>
      </c>
      <c r="L23" s="120"/>
      <c r="M23" s="124"/>
    </row>
    <row r="24" spans="1:13" ht="20.100000000000001" customHeight="1" x14ac:dyDescent="0.25">
      <c r="A24" s="99"/>
      <c r="B24" s="93"/>
      <c r="C24" s="121"/>
      <c r="D24" s="120"/>
      <c r="E24" s="119"/>
      <c r="F24" s="120"/>
      <c r="G24" s="120"/>
      <c r="H24" s="120"/>
      <c r="I24" s="120"/>
      <c r="J24" s="120"/>
      <c r="K24" s="119">
        <f>SUM(C24:I24)</f>
        <v>0</v>
      </c>
      <c r="L24" s="373"/>
      <c r="M24" s="124"/>
    </row>
    <row r="25" spans="1:13" ht="20.100000000000001" customHeight="1" thickBot="1" x14ac:dyDescent="0.25">
      <c r="A25" s="95" t="s">
        <v>84</v>
      </c>
      <c r="B25" s="95"/>
      <c r="C25" s="122">
        <f>SUM(C21:C24)</f>
        <v>0</v>
      </c>
      <c r="D25" s="120"/>
      <c r="E25" s="122">
        <f>SUM(E21:E24)</f>
        <v>0</v>
      </c>
      <c r="F25" s="120"/>
      <c r="G25" s="216"/>
      <c r="H25" s="216"/>
      <c r="I25" s="216"/>
      <c r="J25" s="120"/>
      <c r="K25" s="122">
        <f>SUM(K21:K24)</f>
        <v>0</v>
      </c>
      <c r="L25" s="373"/>
      <c r="M25" s="122">
        <f>SUM(M21:M24)</f>
        <v>0</v>
      </c>
    </row>
    <row r="26" spans="1:13" ht="12" customHeight="1" x14ac:dyDescent="0.2">
      <c r="A26" s="60"/>
      <c r="B26" s="60"/>
      <c r="C26" s="60"/>
      <c r="D26" s="60"/>
      <c r="E26" s="60"/>
      <c r="F26" s="60"/>
      <c r="G26" s="60"/>
      <c r="H26" s="60"/>
      <c r="I26" s="60"/>
      <c r="J26" s="60"/>
      <c r="K26" s="60"/>
      <c r="L26" s="60"/>
    </row>
    <row r="27" spans="1:13" ht="13.5" customHeight="1" x14ac:dyDescent="0.2">
      <c r="A27" s="60"/>
      <c r="B27" s="60"/>
      <c r="C27" s="215">
        <f>IF('R&amp;P Accounts'!B14-'Additional notes (1)  '!C25=0,0,"reference error")</f>
        <v>0</v>
      </c>
      <c r="D27" s="215"/>
      <c r="E27" s="215">
        <f>IF('R&amp;P Accounts'!D14-'Additional notes (1)  '!E25=0,0,"reference error")</f>
        <v>0</v>
      </c>
      <c r="F27" s="215">
        <f>IF('R&amp;P Accounts'!E14-'Additional notes (1)  '!F25=0,0,"reference error")</f>
        <v>0</v>
      </c>
      <c r="G27" s="215"/>
      <c r="H27" s="215"/>
      <c r="I27" s="215"/>
      <c r="J27" s="215">
        <f>IF('R&amp;P Accounts'!I14-'Additional notes (1)  '!J25=0,0,"reference error")</f>
        <v>0</v>
      </c>
      <c r="K27" s="215">
        <f>IF('R&amp;P Accounts'!J14-'Additional notes (1)  '!K25=0,0,"reference error")</f>
        <v>0</v>
      </c>
      <c r="L27" s="215">
        <f>IF('R&amp;P Accounts'!K14-'Additional notes (1)  '!L25=0,0,"reference error")</f>
        <v>0</v>
      </c>
      <c r="M27" s="215">
        <f>IF('R&amp;P Accounts'!L14-'Additional notes (1)  '!M25=0,0,"reference error")</f>
        <v>0</v>
      </c>
    </row>
    <row r="28" spans="1:13" ht="11.25" customHeight="1" x14ac:dyDescent="0.2">
      <c r="A28" s="60"/>
      <c r="B28" s="60"/>
      <c r="C28" s="60"/>
      <c r="D28" s="60"/>
      <c r="E28" s="60"/>
      <c r="F28" s="60"/>
      <c r="G28" s="60"/>
      <c r="H28" s="60"/>
      <c r="I28" s="60"/>
      <c r="J28" s="60"/>
      <c r="K28" s="60"/>
      <c r="L28" s="60"/>
    </row>
    <row r="29" spans="1:13" ht="20.100000000000001" customHeight="1" x14ac:dyDescent="0.2">
      <c r="A29" s="374" t="s">
        <v>122</v>
      </c>
      <c r="B29" s="374"/>
      <c r="C29" s="374"/>
      <c r="D29" s="374"/>
      <c r="E29" s="374"/>
      <c r="F29" s="374"/>
      <c r="G29" s="374"/>
      <c r="H29" s="374"/>
      <c r="I29" s="374"/>
      <c r="J29" s="374"/>
      <c r="K29" s="374"/>
      <c r="L29" s="374"/>
    </row>
    <row r="30" spans="1:13" ht="40.5" customHeight="1" x14ac:dyDescent="0.2">
      <c r="C30" s="72" t="s">
        <v>2</v>
      </c>
      <c r="D30" s="15"/>
      <c r="E30" s="72" t="s">
        <v>3</v>
      </c>
      <c r="F30" s="82"/>
      <c r="G30" s="72" t="s">
        <v>80</v>
      </c>
      <c r="H30" s="82"/>
      <c r="I30" s="72" t="s">
        <v>82</v>
      </c>
      <c r="J30" s="82"/>
      <c r="K30" s="72" t="s">
        <v>76</v>
      </c>
      <c r="L30" s="82"/>
      <c r="M30" s="72" t="s">
        <v>77</v>
      </c>
    </row>
    <row r="31" spans="1:13" ht="20.100000000000001" customHeight="1" x14ac:dyDescent="0.2">
      <c r="A31" s="69"/>
      <c r="B31" s="69"/>
      <c r="C31" s="17" t="s">
        <v>4</v>
      </c>
      <c r="E31" s="17" t="s">
        <v>4</v>
      </c>
      <c r="F31" s="12"/>
      <c r="G31" s="17" t="s">
        <v>4</v>
      </c>
      <c r="H31" s="12"/>
      <c r="I31" s="17" t="s">
        <v>4</v>
      </c>
      <c r="J31" s="12"/>
      <c r="K31" s="17" t="s">
        <v>4</v>
      </c>
      <c r="L31" s="12"/>
      <c r="M31" s="17" t="s">
        <v>4</v>
      </c>
    </row>
    <row r="32" spans="1:13" ht="16.5" customHeight="1" x14ac:dyDescent="0.25">
      <c r="A32" s="98"/>
      <c r="B32" s="18"/>
      <c r="C32" s="119"/>
      <c r="D32" s="120"/>
      <c r="E32" s="119"/>
      <c r="F32" s="120"/>
      <c r="G32" s="119"/>
      <c r="H32" s="123"/>
      <c r="I32" s="119"/>
      <c r="J32" s="123"/>
      <c r="K32" s="119">
        <f>SUM(C32:I32)</f>
        <v>0</v>
      </c>
      <c r="L32" s="120"/>
      <c r="M32" s="124"/>
    </row>
    <row r="33" spans="1:13" ht="16.5" customHeight="1" x14ac:dyDescent="0.25">
      <c r="A33" s="98"/>
      <c r="B33" s="18"/>
      <c r="C33" s="119"/>
      <c r="D33" s="120"/>
      <c r="E33" s="119"/>
      <c r="F33" s="120"/>
      <c r="G33" s="119"/>
      <c r="H33" s="123"/>
      <c r="I33" s="119"/>
      <c r="J33" s="123"/>
      <c r="K33" s="119">
        <f t="shared" ref="K33:K39" si="0">SUM(C33:I33)</f>
        <v>0</v>
      </c>
      <c r="L33" s="120"/>
      <c r="M33" s="124"/>
    </row>
    <row r="34" spans="1:13" ht="16.5" customHeight="1" x14ac:dyDescent="0.25">
      <c r="A34" s="98"/>
      <c r="B34" s="18"/>
      <c r="C34" s="119"/>
      <c r="D34" s="120"/>
      <c r="E34" s="119"/>
      <c r="F34" s="120"/>
      <c r="G34" s="119"/>
      <c r="H34" s="123"/>
      <c r="I34" s="119"/>
      <c r="J34" s="123"/>
      <c r="K34" s="119">
        <f t="shared" si="0"/>
        <v>0</v>
      </c>
      <c r="L34" s="120"/>
      <c r="M34" s="124"/>
    </row>
    <row r="35" spans="1:13" ht="16.5" customHeight="1" x14ac:dyDescent="0.25">
      <c r="A35" s="98"/>
      <c r="B35" s="18"/>
      <c r="C35" s="119"/>
      <c r="D35" s="120"/>
      <c r="E35" s="119"/>
      <c r="F35" s="120"/>
      <c r="G35" s="119"/>
      <c r="H35" s="123"/>
      <c r="I35" s="119"/>
      <c r="J35" s="123"/>
      <c r="K35" s="119">
        <f t="shared" si="0"/>
        <v>0</v>
      </c>
      <c r="L35" s="120"/>
      <c r="M35" s="124"/>
    </row>
    <row r="36" spans="1:13" ht="16.5" customHeight="1" x14ac:dyDescent="0.25">
      <c r="A36" s="98"/>
      <c r="B36" s="18"/>
      <c r="C36" s="125"/>
      <c r="D36" s="123"/>
      <c r="E36" s="125"/>
      <c r="F36" s="123"/>
      <c r="G36" s="125"/>
      <c r="H36" s="123"/>
      <c r="I36" s="125"/>
      <c r="J36" s="123"/>
      <c r="K36" s="119">
        <f t="shared" si="0"/>
        <v>0</v>
      </c>
      <c r="L36" s="123"/>
      <c r="M36" s="124"/>
    </row>
    <row r="37" spans="1:13" ht="16.5" customHeight="1" x14ac:dyDescent="0.25">
      <c r="A37" s="98"/>
      <c r="B37" s="18"/>
      <c r="C37" s="125"/>
      <c r="D37" s="123"/>
      <c r="E37" s="125"/>
      <c r="F37" s="123"/>
      <c r="G37" s="125"/>
      <c r="H37" s="123"/>
      <c r="I37" s="125"/>
      <c r="J37" s="123"/>
      <c r="K37" s="119">
        <f t="shared" si="0"/>
        <v>0</v>
      </c>
      <c r="L37" s="123"/>
      <c r="M37" s="124"/>
    </row>
    <row r="38" spans="1:13" ht="16.5" customHeight="1" x14ac:dyDescent="0.25">
      <c r="A38" s="98"/>
      <c r="B38" s="18"/>
      <c r="C38" s="125"/>
      <c r="D38" s="123"/>
      <c r="E38" s="125"/>
      <c r="F38" s="123"/>
      <c r="G38" s="125"/>
      <c r="H38" s="123"/>
      <c r="I38" s="125"/>
      <c r="J38" s="123"/>
      <c r="K38" s="119">
        <f t="shared" si="0"/>
        <v>0</v>
      </c>
      <c r="L38" s="123"/>
      <c r="M38" s="124"/>
    </row>
    <row r="39" spans="1:13" ht="16.5" customHeight="1" x14ac:dyDescent="0.25">
      <c r="A39" s="99"/>
      <c r="B39" s="93"/>
      <c r="C39" s="121"/>
      <c r="D39" s="120"/>
      <c r="E39" s="119"/>
      <c r="F39" s="120"/>
      <c r="G39" s="119"/>
      <c r="H39" s="120"/>
      <c r="I39" s="119"/>
      <c r="J39" s="120"/>
      <c r="K39" s="119">
        <f t="shared" si="0"/>
        <v>0</v>
      </c>
      <c r="L39" s="373"/>
      <c r="M39" s="124"/>
    </row>
    <row r="40" spans="1:13" ht="20.25" customHeight="1" thickBot="1" x14ac:dyDescent="0.25">
      <c r="A40" s="95" t="s">
        <v>84</v>
      </c>
      <c r="B40" s="95"/>
      <c r="C40" s="122">
        <f>SUM(C32:C39)</f>
        <v>0</v>
      </c>
      <c r="D40" s="120"/>
      <c r="E40" s="122">
        <f>SUM(E32:E39)</f>
        <v>0</v>
      </c>
      <c r="F40" s="120"/>
      <c r="G40" s="122">
        <f>SUM(G32:G39)</f>
        <v>0</v>
      </c>
      <c r="H40" s="120"/>
      <c r="I40" s="122">
        <f>SUM(I32:I39)</f>
        <v>0</v>
      </c>
      <c r="J40" s="120"/>
      <c r="K40" s="122">
        <f>SUM(K32:K39)</f>
        <v>0</v>
      </c>
      <c r="L40" s="373"/>
      <c r="M40" s="122">
        <f>SUM(M32:M39)</f>
        <v>0</v>
      </c>
    </row>
    <row r="41" spans="1:13" ht="10.5" customHeight="1" x14ac:dyDescent="0.2">
      <c r="A41" s="95"/>
      <c r="B41" s="95"/>
      <c r="C41" s="117"/>
      <c r="D41" s="92"/>
      <c r="E41" s="117"/>
      <c r="F41" s="92"/>
      <c r="G41" s="117"/>
      <c r="H41" s="92"/>
      <c r="I41" s="117"/>
      <c r="J41" s="92"/>
      <c r="K41" s="117"/>
      <c r="L41" s="94"/>
      <c r="M41" s="117"/>
    </row>
    <row r="42" spans="1:13" ht="12.75" customHeight="1" x14ac:dyDescent="0.2">
      <c r="A42" s="12"/>
      <c r="B42" s="12"/>
      <c r="C42" s="58" t="str">
        <f>IF(C40-'R&amp;P Accounts'!B19=0,0,"reference error")</f>
        <v>reference error</v>
      </c>
      <c r="D42" s="12"/>
      <c r="E42" s="58">
        <f>IF(E40-'R&amp;P Accounts'!D19=0,0,"reference error")</f>
        <v>0</v>
      </c>
      <c r="F42" s="58"/>
      <c r="G42" s="58">
        <f>IF(G40-'R&amp;P Accounts'!F19=0,0,"reference error")</f>
        <v>0</v>
      </c>
      <c r="H42" s="58"/>
      <c r="I42" s="58">
        <f>IF(I40-'R&amp;P Accounts'!H19=0,0,"reference error")</f>
        <v>0</v>
      </c>
      <c r="J42" s="58"/>
      <c r="K42" s="58" t="str">
        <f>IF(K40-'R&amp;P Accounts'!J19=0,0,"reference error")</f>
        <v>reference error</v>
      </c>
      <c r="L42" s="58"/>
      <c r="M42" s="58" t="str">
        <f>IF(M40-'R&amp;P Accounts'!L19=0,0,"reference error")</f>
        <v>reference error</v>
      </c>
    </row>
    <row r="43" spans="1:13" ht="12.75" customHeight="1" x14ac:dyDescent="0.2">
      <c r="A43" s="12"/>
      <c r="B43" s="12"/>
      <c r="C43" s="58"/>
      <c r="D43" s="12"/>
      <c r="E43" s="58"/>
      <c r="F43" s="58"/>
      <c r="G43" s="58"/>
      <c r="H43" s="58"/>
      <c r="I43" s="58"/>
      <c r="J43" s="58"/>
      <c r="K43" s="58"/>
      <c r="L43" s="58"/>
      <c r="M43" s="58"/>
    </row>
    <row r="44" spans="1:13" ht="19.5" customHeight="1" x14ac:dyDescent="0.25">
      <c r="A44" s="370" t="s">
        <v>121</v>
      </c>
      <c r="B44" s="370"/>
      <c r="C44" s="370"/>
      <c r="D44" s="370"/>
      <c r="E44" s="370"/>
      <c r="F44" s="370"/>
      <c r="G44" s="370"/>
      <c r="H44" s="370"/>
      <c r="I44" s="370"/>
      <c r="J44" s="370"/>
      <c r="K44" s="370"/>
      <c r="L44" s="370"/>
      <c r="M44" s="370"/>
    </row>
    <row r="45" spans="1:13" ht="40.5" customHeight="1" x14ac:dyDescent="0.2">
      <c r="C45" s="72" t="s">
        <v>2</v>
      </c>
      <c r="D45" s="15"/>
      <c r="E45" s="72" t="s">
        <v>3</v>
      </c>
      <c r="F45" s="82"/>
      <c r="G45" s="72" t="s">
        <v>80</v>
      </c>
      <c r="H45" s="82"/>
      <c r="I45" s="72" t="s">
        <v>82</v>
      </c>
      <c r="J45" s="82"/>
      <c r="K45" s="72" t="s">
        <v>76</v>
      </c>
      <c r="L45" s="82"/>
      <c r="M45" s="72" t="s">
        <v>77</v>
      </c>
    </row>
    <row r="46" spans="1:13" ht="20.100000000000001" customHeight="1" x14ac:dyDescent="0.2">
      <c r="A46" s="69"/>
      <c r="B46" s="69"/>
      <c r="C46" s="17" t="s">
        <v>4</v>
      </c>
      <c r="E46" s="17" t="s">
        <v>4</v>
      </c>
      <c r="F46" s="12"/>
      <c r="G46" s="17" t="s">
        <v>4</v>
      </c>
      <c r="H46" s="12"/>
      <c r="I46" s="17" t="s">
        <v>4</v>
      </c>
      <c r="J46" s="12"/>
      <c r="K46" s="17" t="s">
        <v>4</v>
      </c>
      <c r="L46" s="12"/>
      <c r="M46" s="17" t="s">
        <v>4</v>
      </c>
    </row>
    <row r="47" spans="1:13" ht="16.5" customHeight="1" x14ac:dyDescent="0.25">
      <c r="A47" s="98"/>
      <c r="B47" s="18"/>
      <c r="C47" s="126"/>
      <c r="D47" s="127"/>
      <c r="E47" s="126"/>
      <c r="F47" s="127"/>
      <c r="G47" s="126"/>
      <c r="H47" s="130"/>
      <c r="I47" s="126"/>
      <c r="J47" s="130"/>
      <c r="K47" s="126">
        <f>SUM(C47:I47)</f>
        <v>0</v>
      </c>
      <c r="L47" s="127"/>
      <c r="M47" s="131"/>
    </row>
    <row r="48" spans="1:13" ht="16.5" customHeight="1" x14ac:dyDescent="0.25">
      <c r="A48" s="98"/>
      <c r="B48" s="18"/>
      <c r="C48" s="126"/>
      <c r="D48" s="127"/>
      <c r="E48" s="126"/>
      <c r="F48" s="127"/>
      <c r="G48" s="126"/>
      <c r="H48" s="130"/>
      <c r="I48" s="126"/>
      <c r="J48" s="130"/>
      <c r="K48" s="126">
        <f t="shared" ref="K48:K57" si="1">SUM(C48:I48)</f>
        <v>0</v>
      </c>
      <c r="L48" s="127"/>
      <c r="M48" s="131"/>
    </row>
    <row r="49" spans="1:13" ht="16.5" customHeight="1" x14ac:dyDescent="0.25">
      <c r="A49" s="98"/>
      <c r="B49" s="18"/>
      <c r="C49" s="126"/>
      <c r="D49" s="127"/>
      <c r="E49" s="126"/>
      <c r="F49" s="127"/>
      <c r="G49" s="126"/>
      <c r="H49" s="130"/>
      <c r="I49" s="126"/>
      <c r="J49" s="130"/>
      <c r="K49" s="126">
        <f t="shared" si="1"/>
        <v>0</v>
      </c>
      <c r="L49" s="127"/>
      <c r="M49" s="131"/>
    </row>
    <row r="50" spans="1:13" ht="16.5" customHeight="1" x14ac:dyDescent="0.25">
      <c r="A50" s="98"/>
      <c r="B50" s="18"/>
      <c r="C50" s="126"/>
      <c r="D50" s="127"/>
      <c r="E50" s="126"/>
      <c r="F50" s="127"/>
      <c r="G50" s="126"/>
      <c r="H50" s="130"/>
      <c r="I50" s="126"/>
      <c r="J50" s="130"/>
      <c r="K50" s="126">
        <f t="shared" si="1"/>
        <v>0</v>
      </c>
      <c r="L50" s="127"/>
      <c r="M50" s="131"/>
    </row>
    <row r="51" spans="1:13" ht="16.5" customHeight="1" x14ac:dyDescent="0.25">
      <c r="A51" s="98"/>
      <c r="B51" s="18"/>
      <c r="C51" s="132"/>
      <c r="D51" s="130"/>
      <c r="E51" s="132"/>
      <c r="F51" s="130"/>
      <c r="G51" s="132"/>
      <c r="H51" s="130"/>
      <c r="I51" s="132"/>
      <c r="J51" s="130"/>
      <c r="K51" s="126">
        <f t="shared" si="1"/>
        <v>0</v>
      </c>
      <c r="L51" s="130"/>
      <c r="M51" s="131"/>
    </row>
    <row r="52" spans="1:13" ht="16.5" customHeight="1" x14ac:dyDescent="0.25">
      <c r="A52" s="98"/>
      <c r="B52" s="18"/>
      <c r="C52" s="132"/>
      <c r="D52" s="130"/>
      <c r="E52" s="132"/>
      <c r="F52" s="130"/>
      <c r="G52" s="132"/>
      <c r="H52" s="130"/>
      <c r="I52" s="132"/>
      <c r="J52" s="130"/>
      <c r="K52" s="126">
        <f t="shared" si="1"/>
        <v>0</v>
      </c>
      <c r="L52" s="130"/>
      <c r="M52" s="131"/>
    </row>
    <row r="53" spans="1:13" ht="16.5" customHeight="1" x14ac:dyDescent="0.25">
      <c r="A53" s="98"/>
      <c r="B53" s="18"/>
      <c r="C53" s="132"/>
      <c r="D53" s="130"/>
      <c r="E53" s="132"/>
      <c r="F53" s="130"/>
      <c r="G53" s="132"/>
      <c r="H53" s="130"/>
      <c r="I53" s="132"/>
      <c r="J53" s="130"/>
      <c r="K53" s="126">
        <f t="shared" si="1"/>
        <v>0</v>
      </c>
      <c r="L53" s="130"/>
      <c r="M53" s="131"/>
    </row>
    <row r="54" spans="1:13" ht="16.5" customHeight="1" x14ac:dyDescent="0.25">
      <c r="A54" s="98"/>
      <c r="B54" s="18"/>
      <c r="C54" s="132"/>
      <c r="D54" s="130"/>
      <c r="E54" s="132"/>
      <c r="F54" s="130"/>
      <c r="G54" s="132"/>
      <c r="H54" s="130"/>
      <c r="I54" s="132"/>
      <c r="J54" s="130"/>
      <c r="K54" s="126">
        <f t="shared" si="1"/>
        <v>0</v>
      </c>
      <c r="L54" s="130"/>
      <c r="M54" s="131"/>
    </row>
    <row r="55" spans="1:13" ht="16.5" customHeight="1" x14ac:dyDescent="0.25">
      <c r="A55" s="98"/>
      <c r="B55" s="18"/>
      <c r="C55" s="132"/>
      <c r="D55" s="130"/>
      <c r="E55" s="132"/>
      <c r="F55" s="130"/>
      <c r="G55" s="132"/>
      <c r="H55" s="130"/>
      <c r="I55" s="132"/>
      <c r="J55" s="130"/>
      <c r="K55" s="126">
        <f t="shared" si="1"/>
        <v>0</v>
      </c>
      <c r="L55" s="130"/>
      <c r="M55" s="131"/>
    </row>
    <row r="56" spans="1:13" ht="16.5" customHeight="1" x14ac:dyDescent="0.25">
      <c r="A56" s="98"/>
      <c r="B56" s="18"/>
      <c r="C56" s="132"/>
      <c r="D56" s="130"/>
      <c r="E56" s="132"/>
      <c r="F56" s="130"/>
      <c r="G56" s="132"/>
      <c r="H56" s="130"/>
      <c r="I56" s="132"/>
      <c r="J56" s="130"/>
      <c r="K56" s="126">
        <f t="shared" si="1"/>
        <v>0</v>
      </c>
      <c r="L56" s="130"/>
      <c r="M56" s="131"/>
    </row>
    <row r="57" spans="1:13" ht="16.5" customHeight="1" x14ac:dyDescent="0.25">
      <c r="A57" s="99"/>
      <c r="B57" s="93"/>
      <c r="C57" s="128"/>
      <c r="D57" s="127"/>
      <c r="E57" s="126"/>
      <c r="F57" s="127"/>
      <c r="G57" s="126"/>
      <c r="H57" s="127"/>
      <c r="I57" s="126"/>
      <c r="J57" s="127"/>
      <c r="K57" s="126">
        <f t="shared" si="1"/>
        <v>0</v>
      </c>
      <c r="L57" s="371"/>
      <c r="M57" s="131"/>
    </row>
    <row r="58" spans="1:13" ht="20.100000000000001" customHeight="1" thickBot="1" x14ac:dyDescent="0.25">
      <c r="A58" s="95" t="s">
        <v>84</v>
      </c>
      <c r="B58" s="95"/>
      <c r="C58" s="129">
        <f>SUM(C47:C57)</f>
        <v>0</v>
      </c>
      <c r="D58" s="127"/>
      <c r="E58" s="129">
        <f>SUM(E47:E57)</f>
        <v>0</v>
      </c>
      <c r="F58" s="127"/>
      <c r="G58" s="129">
        <f>SUM(G47:G57)</f>
        <v>0</v>
      </c>
      <c r="H58" s="127"/>
      <c r="I58" s="129">
        <f>SUM(I47:I57)</f>
        <v>0</v>
      </c>
      <c r="J58" s="127"/>
      <c r="K58" s="129">
        <f>SUM(K47:K57)</f>
        <v>0</v>
      </c>
      <c r="L58" s="371"/>
      <c r="M58" s="129">
        <f>SUM(M47:M57)</f>
        <v>0</v>
      </c>
    </row>
    <row r="59" spans="1:13" ht="9" customHeight="1" x14ac:dyDescent="0.2">
      <c r="A59" s="95"/>
      <c r="B59" s="95"/>
      <c r="C59" s="118"/>
      <c r="D59" s="100"/>
      <c r="E59" s="118"/>
      <c r="F59" s="100"/>
      <c r="G59" s="118"/>
      <c r="H59" s="100"/>
      <c r="I59" s="118"/>
      <c r="J59" s="100"/>
      <c r="K59" s="118"/>
      <c r="L59" s="103"/>
      <c r="M59" s="118"/>
    </row>
    <row r="60" spans="1:13" ht="11.25" customHeight="1" x14ac:dyDescent="0.2">
      <c r="A60" s="70"/>
      <c r="B60" s="70"/>
      <c r="C60" s="58" t="str">
        <f>IF(C58-'R&amp;P Accounts'!B34=0,0,"reference error")</f>
        <v>reference error</v>
      </c>
      <c r="D60" s="38"/>
      <c r="E60" s="58">
        <f>IF(E58-'R&amp;P Accounts'!D34=0,0,"reference error")</f>
        <v>0</v>
      </c>
      <c r="F60" s="58"/>
      <c r="G60" s="58">
        <f>IF(G58-'R&amp;P Accounts'!F34=0,0,"reference error")</f>
        <v>0</v>
      </c>
      <c r="H60" s="58"/>
      <c r="I60" s="58">
        <f>IF(I58-'R&amp;P Accounts'!H34=0,0,"reference error")</f>
        <v>0</v>
      </c>
      <c r="J60" s="58"/>
      <c r="K60" s="58" t="str">
        <f>IF(K58-'R&amp;P Accounts'!J34=0,0,"reference error")</f>
        <v>reference error</v>
      </c>
      <c r="L60" s="58"/>
      <c r="M60" s="58" t="str">
        <f>IF(M58-'R&amp;P Accounts'!L34=0,0,"reference error")</f>
        <v>reference error</v>
      </c>
    </row>
    <row r="61" spans="1:13" ht="11.25" customHeight="1" x14ac:dyDescent="0.2">
      <c r="A61" s="70"/>
      <c r="B61" s="70"/>
      <c r="C61" s="58"/>
      <c r="D61" s="38"/>
      <c r="E61" s="58"/>
      <c r="F61" s="58"/>
      <c r="G61" s="58"/>
      <c r="H61" s="58"/>
      <c r="I61" s="58"/>
      <c r="J61" s="58"/>
      <c r="K61" s="58"/>
      <c r="L61" s="58"/>
      <c r="M61" s="58"/>
    </row>
    <row r="62" spans="1:13" ht="20.100000000000001" customHeight="1" x14ac:dyDescent="0.2">
      <c r="A62" s="70"/>
      <c r="B62" s="70"/>
      <c r="C62" s="38"/>
      <c r="D62" s="38"/>
      <c r="E62" s="38"/>
      <c r="F62" s="38"/>
      <c r="G62" s="38"/>
      <c r="H62" s="38"/>
      <c r="I62" s="38"/>
      <c r="J62" s="12"/>
      <c r="K62" s="84"/>
      <c r="L62" s="84"/>
    </row>
    <row r="63" spans="1:13" ht="20.100000000000001" customHeight="1" x14ac:dyDescent="0.2"/>
    <row r="64" spans="1:13" ht="54" customHeight="1" x14ac:dyDescent="0.2"/>
    <row r="65" ht="54" customHeight="1" x14ac:dyDescent="0.2"/>
    <row r="66" ht="19.5" customHeight="1" x14ac:dyDescent="0.2"/>
    <row r="67" ht="17.25" customHeight="1" x14ac:dyDescent="0.2"/>
    <row r="68" ht="17.25" customHeight="1" x14ac:dyDescent="0.2"/>
    <row r="69" ht="18" customHeight="1" x14ac:dyDescent="0.2"/>
    <row r="70" ht="17.25" customHeight="1" x14ac:dyDescent="0.2"/>
    <row r="71" ht="16.5" customHeight="1" x14ac:dyDescent="0.2"/>
    <row r="72" ht="29.25" customHeight="1" x14ac:dyDescent="0.2"/>
    <row r="73" ht="18" customHeight="1" x14ac:dyDescent="0.2"/>
    <row r="74" ht="17.25" customHeight="1" x14ac:dyDescent="0.2"/>
    <row r="75" ht="19.5" customHeight="1" x14ac:dyDescent="0.2"/>
    <row r="76" ht="16.5" customHeight="1" x14ac:dyDescent="0.2"/>
    <row r="77" ht="29.25" customHeight="1" x14ac:dyDescent="0.2"/>
    <row r="78" ht="16.5" customHeight="1" x14ac:dyDescent="0.2"/>
    <row r="79" ht="17.25" customHeight="1" x14ac:dyDescent="0.2"/>
    <row r="80" ht="19.5" customHeight="1" x14ac:dyDescent="0.2"/>
    <row r="81" ht="5.25" customHeight="1" x14ac:dyDescent="0.2"/>
    <row r="82" ht="19.5" customHeight="1" x14ac:dyDescent="0.2"/>
    <row r="83" ht="19.5" customHeight="1" x14ac:dyDescent="0.2"/>
    <row r="84" ht="19.5" customHeight="1" x14ac:dyDescent="0.2"/>
    <row r="85" ht="19.5" customHeight="1" x14ac:dyDescent="0.2"/>
    <row r="86" ht="17.25" customHeight="1" x14ac:dyDescent="0.2"/>
    <row r="87" ht="16.5" customHeight="1" x14ac:dyDescent="0.2"/>
    <row r="88" ht="17.25" customHeight="1" x14ac:dyDescent="0.2"/>
    <row r="89" ht="17.25" customHeight="1" x14ac:dyDescent="0.2"/>
    <row r="90" ht="17.25" customHeight="1" x14ac:dyDescent="0.2"/>
    <row r="91" ht="17.25" customHeight="1" x14ac:dyDescent="0.2"/>
    <row r="92" ht="17.25" customHeight="1" x14ac:dyDescent="0.2"/>
    <row r="93" ht="17.25" customHeight="1" x14ac:dyDescent="0.2"/>
    <row r="94" ht="17.25" customHeight="1" x14ac:dyDescent="0.2"/>
    <row r="95" ht="17.25" customHeight="1" x14ac:dyDescent="0.2"/>
    <row r="96" ht="17.25" customHeight="1" x14ac:dyDescent="0.2"/>
    <row r="100" ht="17.25" customHeight="1" x14ac:dyDescent="0.2"/>
    <row r="101" ht="17.25" customHeight="1" x14ac:dyDescent="0.2"/>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zoomScale="80" workbookViewId="0">
      <selection activeCell="O20" sqref="O20"/>
    </sheetView>
  </sheetViews>
  <sheetFormatPr defaultRowHeight="12.75" x14ac:dyDescent="0.2"/>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s>
  <sheetData>
    <row r="1" spans="1:14" ht="27.75" customHeight="1" x14ac:dyDescent="0.3">
      <c r="A1" s="1"/>
      <c r="B1" s="1"/>
      <c r="C1" s="384" t="str">
        <f>'R&amp;P Accounts'!B2</f>
        <v>Korean Language Classes</v>
      </c>
      <c r="D1" s="384"/>
      <c r="E1" s="384"/>
      <c r="F1" s="384"/>
      <c r="G1" s="384"/>
      <c r="H1" s="384"/>
      <c r="I1" s="384"/>
      <c r="J1" s="384"/>
      <c r="K1" s="384"/>
      <c r="L1" s="1"/>
      <c r="M1" s="372" t="str">
        <f>'R&amp;P Accounts'!L2</f>
        <v>SC</v>
      </c>
      <c r="N1" s="372"/>
    </row>
    <row r="2" spans="1:14" x14ac:dyDescent="0.2">
      <c r="A2" s="270"/>
      <c r="B2" s="270"/>
      <c r="C2" s="270"/>
      <c r="D2" s="270"/>
      <c r="E2" s="270"/>
      <c r="F2" s="270"/>
      <c r="G2" s="270"/>
      <c r="H2" s="270"/>
      <c r="I2" s="270"/>
      <c r="J2" s="270"/>
      <c r="K2" s="270"/>
      <c r="L2" s="270"/>
    </row>
    <row r="3" spans="1:14" ht="26.25" customHeight="1" x14ac:dyDescent="0.2">
      <c r="A3" s="42" t="s">
        <v>115</v>
      </c>
      <c r="B3" s="42"/>
      <c r="C3" s="43"/>
      <c r="D3" s="42"/>
      <c r="E3" s="42"/>
      <c r="F3" s="42"/>
      <c r="G3" s="42"/>
      <c r="H3" s="307"/>
      <c r="I3" s="307"/>
      <c r="J3" s="307"/>
      <c r="K3" s="307"/>
      <c r="L3" s="81"/>
      <c r="M3" s="183"/>
    </row>
    <row r="5" spans="1:14" ht="15.75" x14ac:dyDescent="0.2">
      <c r="A5" s="374" t="s">
        <v>134</v>
      </c>
      <c r="B5" s="374"/>
      <c r="C5" s="374"/>
      <c r="D5" s="374"/>
      <c r="E5" s="374"/>
      <c r="F5" s="38"/>
      <c r="G5" s="38"/>
      <c r="H5" s="38"/>
      <c r="I5" s="38"/>
      <c r="J5" s="12"/>
      <c r="K5" s="84"/>
      <c r="L5" s="84"/>
      <c r="M5" s="1"/>
    </row>
    <row r="6" spans="1:14" ht="54.75" customHeight="1" x14ac:dyDescent="0.2">
      <c r="A6" s="70"/>
      <c r="B6" s="70"/>
      <c r="C6" s="115" t="s">
        <v>102</v>
      </c>
      <c r="D6" s="112"/>
      <c r="E6" s="115" t="s">
        <v>103</v>
      </c>
      <c r="F6" s="107"/>
      <c r="G6" s="115" t="s">
        <v>104</v>
      </c>
      <c r="H6" s="107"/>
      <c r="I6" s="115" t="s">
        <v>105</v>
      </c>
      <c r="J6" s="106"/>
      <c r="K6" s="1"/>
      <c r="L6" s="1"/>
      <c r="M6" s="1"/>
    </row>
    <row r="7" spans="1:14" ht="54" customHeight="1" x14ac:dyDescent="0.2">
      <c r="A7" s="70"/>
      <c r="B7" s="70"/>
      <c r="C7" s="112"/>
      <c r="D7" s="112"/>
      <c r="E7" s="112"/>
      <c r="F7" s="107"/>
      <c r="G7" s="112"/>
      <c r="H7" s="107"/>
      <c r="I7" s="112"/>
      <c r="J7" s="106"/>
      <c r="K7" s="113" t="s">
        <v>98</v>
      </c>
      <c r="L7" s="84"/>
      <c r="M7" s="114" t="s">
        <v>99</v>
      </c>
    </row>
    <row r="8" spans="1:14" ht="16.5" customHeight="1" x14ac:dyDescent="0.2">
      <c r="A8" s="108" t="s">
        <v>91</v>
      </c>
      <c r="B8" s="12"/>
      <c r="C8" s="12"/>
      <c r="D8" s="12"/>
      <c r="E8" s="12"/>
      <c r="F8" s="12"/>
      <c r="G8" s="12"/>
      <c r="H8" s="12"/>
      <c r="I8" s="12"/>
      <c r="J8" s="12"/>
      <c r="K8" s="12"/>
      <c r="L8" s="12"/>
      <c r="M8" s="1"/>
    </row>
    <row r="9" spans="1:14" ht="17.25" customHeight="1" x14ac:dyDescent="0.25">
      <c r="A9" s="85" t="s">
        <v>21</v>
      </c>
      <c r="B9" s="1"/>
      <c r="C9" s="155"/>
      <c r="D9" s="156"/>
      <c r="E9" s="155"/>
      <c r="F9" s="167"/>
      <c r="G9" s="155"/>
      <c r="H9" s="156"/>
      <c r="I9" s="155"/>
      <c r="J9" s="167"/>
      <c r="K9" s="155">
        <f t="shared" ref="K9:K16" si="0">SUM(C9:I9)</f>
        <v>0</v>
      </c>
      <c r="L9" s="167"/>
      <c r="M9" s="155"/>
    </row>
    <row r="10" spans="1:14" ht="17.25" customHeight="1" x14ac:dyDescent="0.25">
      <c r="A10" s="85" t="s">
        <v>22</v>
      </c>
      <c r="B10" s="69"/>
      <c r="C10" s="168"/>
      <c r="D10" s="169"/>
      <c r="E10" s="168"/>
      <c r="F10" s="169"/>
      <c r="G10" s="168"/>
      <c r="H10" s="167"/>
      <c r="I10" s="168"/>
      <c r="J10" s="167"/>
      <c r="K10" s="155">
        <f t="shared" si="0"/>
        <v>0</v>
      </c>
      <c r="L10" s="169"/>
      <c r="M10" s="168"/>
    </row>
    <row r="11" spans="1:14" ht="17.25" customHeight="1" x14ac:dyDescent="0.25">
      <c r="A11" s="85" t="s">
        <v>23</v>
      </c>
      <c r="B11" s="70"/>
      <c r="C11" s="168"/>
      <c r="D11" s="169"/>
      <c r="E11" s="168"/>
      <c r="F11" s="169"/>
      <c r="G11" s="168"/>
      <c r="H11" s="167"/>
      <c r="I11" s="168"/>
      <c r="J11" s="167"/>
      <c r="K11" s="155">
        <f t="shared" si="0"/>
        <v>0</v>
      </c>
      <c r="L11" s="169"/>
      <c r="M11" s="168"/>
    </row>
    <row r="12" spans="1:14" ht="16.5" customHeight="1" x14ac:dyDescent="0.25">
      <c r="A12" s="85" t="s">
        <v>24</v>
      </c>
      <c r="B12" s="70"/>
      <c r="C12" s="168"/>
      <c r="D12" s="169"/>
      <c r="E12" s="168"/>
      <c r="F12" s="169"/>
      <c r="G12" s="168"/>
      <c r="H12" s="167"/>
      <c r="I12" s="168"/>
      <c r="J12" s="167"/>
      <c r="K12" s="155">
        <f t="shared" si="0"/>
        <v>0</v>
      </c>
      <c r="L12" s="169"/>
      <c r="M12" s="168"/>
    </row>
    <row r="13" spans="1:14" ht="17.25" customHeight="1" x14ac:dyDescent="0.25">
      <c r="A13" s="85" t="s">
        <v>25</v>
      </c>
      <c r="B13" s="70"/>
      <c r="C13" s="168"/>
      <c r="D13" s="169"/>
      <c r="E13" s="168"/>
      <c r="F13" s="169"/>
      <c r="G13" s="168"/>
      <c r="H13" s="167"/>
      <c r="I13" s="168"/>
      <c r="J13" s="167"/>
      <c r="K13" s="155">
        <f t="shared" si="0"/>
        <v>0</v>
      </c>
      <c r="L13" s="169"/>
      <c r="M13" s="168"/>
    </row>
    <row r="14" spans="1:14" ht="17.25" customHeight="1" x14ac:dyDescent="0.25">
      <c r="A14" s="85" t="s">
        <v>26</v>
      </c>
      <c r="B14" s="70"/>
      <c r="C14" s="168"/>
      <c r="D14" s="169"/>
      <c r="E14" s="168"/>
      <c r="F14" s="169"/>
      <c r="G14" s="168"/>
      <c r="H14" s="167"/>
      <c r="I14" s="168"/>
      <c r="J14" s="167"/>
      <c r="K14" s="155">
        <f t="shared" si="0"/>
        <v>0</v>
      </c>
      <c r="L14" s="169"/>
      <c r="M14" s="168"/>
    </row>
    <row r="15" spans="1:14" ht="16.5" customHeight="1" x14ac:dyDescent="0.25">
      <c r="A15" s="85" t="s">
        <v>68</v>
      </c>
      <c r="B15" s="1"/>
      <c r="C15" s="170"/>
      <c r="D15" s="171"/>
      <c r="E15" s="170"/>
      <c r="F15" s="171"/>
      <c r="G15" s="170"/>
      <c r="H15" s="171"/>
      <c r="I15" s="170"/>
      <c r="J15" s="171"/>
      <c r="K15" s="155">
        <f t="shared" si="0"/>
        <v>0</v>
      </c>
      <c r="L15" s="171"/>
      <c r="M15" s="170"/>
    </row>
    <row r="16" spans="1:14" ht="16.5" customHeight="1" thickBot="1" x14ac:dyDescent="0.3">
      <c r="A16" s="85" t="s">
        <v>69</v>
      </c>
      <c r="B16" s="1"/>
      <c r="C16" s="172"/>
      <c r="D16" s="171"/>
      <c r="E16" s="172"/>
      <c r="F16" s="171"/>
      <c r="G16" s="172"/>
      <c r="H16" s="171"/>
      <c r="I16" s="172"/>
      <c r="J16" s="171"/>
      <c r="K16" s="155">
        <f t="shared" si="0"/>
        <v>0</v>
      </c>
      <c r="L16" s="171"/>
      <c r="M16" s="172"/>
    </row>
    <row r="17" spans="1:13" ht="16.5" thickBot="1" x14ac:dyDescent="0.3">
      <c r="A17" s="109" t="s">
        <v>96</v>
      </c>
      <c r="B17" s="97"/>
      <c r="C17" s="173">
        <f>SUM(C9:C16)</f>
        <v>0</v>
      </c>
      <c r="D17" s="174"/>
      <c r="E17" s="173">
        <f>SUM(E9:E16)</f>
        <v>0</v>
      </c>
      <c r="F17" s="174"/>
      <c r="G17" s="173">
        <f>SUM(G9:G16)</f>
        <v>0</v>
      </c>
      <c r="H17" s="174"/>
      <c r="I17" s="173">
        <f>SUM(I9:I16)</f>
        <v>0</v>
      </c>
      <c r="J17" s="174"/>
      <c r="K17" s="173">
        <f>SUM(K9:K16)</f>
        <v>0</v>
      </c>
      <c r="L17" s="174"/>
      <c r="M17" s="173">
        <f>SUM(M9:M16)</f>
        <v>0</v>
      </c>
    </row>
    <row r="18" spans="1:13" ht="15" x14ac:dyDescent="0.2">
      <c r="A18" s="96"/>
      <c r="B18" s="96"/>
      <c r="C18" s="96"/>
      <c r="D18" s="96"/>
      <c r="E18" s="96"/>
      <c r="F18" s="96"/>
      <c r="G18" s="96"/>
      <c r="H18" s="96"/>
      <c r="I18" s="96"/>
      <c r="J18" s="96"/>
      <c r="K18" s="220" t="str">
        <f>IF(K17='R&amp;P Accounts'!B21,0,"cross ref error")</f>
        <v>cross ref error</v>
      </c>
      <c r="L18" s="96"/>
      <c r="M18" s="1"/>
    </row>
    <row r="19" spans="1:13" ht="16.5" customHeight="1" x14ac:dyDescent="0.25">
      <c r="A19" s="67" t="s">
        <v>92</v>
      </c>
      <c r="B19" s="1"/>
      <c r="C19" s="1"/>
      <c r="D19" s="1"/>
      <c r="E19" s="1"/>
      <c r="F19" s="1"/>
      <c r="G19" s="1"/>
      <c r="H19" s="1"/>
      <c r="I19" s="1"/>
      <c r="J19" s="1"/>
      <c r="K19" s="1"/>
      <c r="L19" s="1"/>
      <c r="M19" s="1"/>
    </row>
    <row r="20" spans="1:13" ht="16.5" customHeight="1" x14ac:dyDescent="0.25">
      <c r="A20" s="85" t="s">
        <v>27</v>
      </c>
      <c r="B20" s="1"/>
      <c r="C20" s="124"/>
      <c r="D20" s="160"/>
      <c r="E20" s="124"/>
      <c r="F20" s="160"/>
      <c r="G20" s="124"/>
      <c r="H20" s="160"/>
      <c r="I20" s="124"/>
      <c r="J20" s="160"/>
      <c r="K20" s="225">
        <f>SUM(C20:I20)</f>
        <v>0</v>
      </c>
      <c r="L20" s="160"/>
      <c r="M20" s="124"/>
    </row>
    <row r="21" spans="1:13" ht="16.5" customHeight="1" thickBot="1" x14ac:dyDescent="0.3">
      <c r="A21" s="85" t="s">
        <v>28</v>
      </c>
      <c r="B21" s="1"/>
      <c r="C21" s="164"/>
      <c r="D21" s="160"/>
      <c r="E21" s="164"/>
      <c r="F21" s="160"/>
      <c r="G21" s="164"/>
      <c r="H21" s="160"/>
      <c r="I21" s="164"/>
      <c r="J21" s="160"/>
      <c r="K21" s="225">
        <f>SUM(C21:I21)</f>
        <v>0</v>
      </c>
      <c r="L21" s="160"/>
      <c r="M21" s="164"/>
    </row>
    <row r="22" spans="1:13" ht="16.5" thickBot="1" x14ac:dyDescent="0.3">
      <c r="A22" s="109" t="s">
        <v>96</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3">
      <c r="A23" s="109"/>
      <c r="B23" s="1"/>
      <c r="C23" s="160"/>
      <c r="D23" s="160"/>
      <c r="E23" s="160"/>
      <c r="F23" s="160"/>
      <c r="G23" s="160"/>
      <c r="H23" s="160"/>
      <c r="I23" s="160"/>
      <c r="J23" s="160"/>
      <c r="K23" s="160"/>
      <c r="L23" s="160"/>
      <c r="M23" s="160"/>
    </row>
    <row r="24" spans="1:13" ht="16.5" thickBot="1" x14ac:dyDescent="0.3">
      <c r="A24" s="109" t="s">
        <v>97</v>
      </c>
      <c r="B24" s="1"/>
      <c r="C24" s="166">
        <f>C17+C22</f>
        <v>0</v>
      </c>
      <c r="D24" s="160"/>
      <c r="E24" s="166">
        <f>E17+E22</f>
        <v>0</v>
      </c>
      <c r="F24" s="160"/>
      <c r="G24" s="166">
        <f>G17+G22</f>
        <v>0</v>
      </c>
      <c r="H24" s="160"/>
      <c r="I24" s="166">
        <f>I17+I22</f>
        <v>0</v>
      </c>
      <c r="J24" s="160"/>
      <c r="K24" s="166">
        <f>K17+K22</f>
        <v>0</v>
      </c>
      <c r="L24" s="160"/>
      <c r="M24" s="166">
        <f>M17+M22</f>
        <v>0</v>
      </c>
    </row>
    <row r="25" spans="1:13" x14ac:dyDescent="0.2">
      <c r="A25" s="1"/>
      <c r="B25" s="1"/>
      <c r="C25" s="1"/>
      <c r="D25" s="1"/>
      <c r="E25" s="1"/>
      <c r="F25" s="1"/>
      <c r="G25" s="1"/>
      <c r="H25" s="1"/>
      <c r="I25" s="1"/>
      <c r="J25" s="1"/>
      <c r="K25" s="221" t="str">
        <f>IF(K24='R&amp;P Accounts'!B28,0,"cross ref error")</f>
        <v>cross ref error</v>
      </c>
      <c r="L25" s="1"/>
      <c r="M25" s="1"/>
    </row>
    <row r="26" spans="1:13" x14ac:dyDescent="0.2">
      <c r="A26" s="1"/>
      <c r="B26" s="1"/>
      <c r="C26" s="1"/>
      <c r="D26" s="1"/>
      <c r="E26" s="1"/>
      <c r="F26" s="1"/>
      <c r="G26" s="1"/>
      <c r="H26" s="1"/>
      <c r="I26" s="1"/>
      <c r="J26" s="1"/>
      <c r="K26" s="1"/>
      <c r="L26" s="1"/>
      <c r="M26" s="1"/>
    </row>
    <row r="27" spans="1:13" ht="15" x14ac:dyDescent="0.2">
      <c r="A27" s="27" t="s">
        <v>93</v>
      </c>
      <c r="B27" s="1"/>
      <c r="C27" s="1"/>
      <c r="D27" s="1"/>
      <c r="E27" s="1"/>
      <c r="F27" s="1"/>
      <c r="G27" s="1"/>
      <c r="H27" s="1"/>
      <c r="I27" s="1"/>
      <c r="J27" s="1"/>
      <c r="K27" s="1"/>
      <c r="L27" s="1"/>
      <c r="M27" s="1"/>
    </row>
    <row r="28" spans="1:13" ht="16.5" customHeight="1" x14ac:dyDescent="0.25">
      <c r="A28" s="86" t="s">
        <v>29</v>
      </c>
      <c r="B28" s="1"/>
      <c r="C28" s="124"/>
      <c r="D28" s="160"/>
      <c r="E28" s="124"/>
      <c r="F28" s="160"/>
      <c r="G28" s="124"/>
      <c r="H28" s="160"/>
      <c r="I28" s="124"/>
      <c r="J28" s="160"/>
      <c r="K28" s="225">
        <f t="shared" ref="K28:K38" si="1">SUM(C28:I28)</f>
        <v>0</v>
      </c>
      <c r="L28" s="160"/>
      <c r="M28" s="124"/>
    </row>
    <row r="29" spans="1:13" ht="16.5" customHeight="1" x14ac:dyDescent="0.25">
      <c r="A29" s="86" t="s">
        <v>119</v>
      </c>
      <c r="B29" s="1"/>
      <c r="C29" s="124"/>
      <c r="D29" s="160"/>
      <c r="E29" s="124"/>
      <c r="F29" s="160"/>
      <c r="G29" s="124"/>
      <c r="H29" s="160"/>
      <c r="I29" s="124"/>
      <c r="J29" s="160"/>
      <c r="K29" s="225">
        <f t="shared" si="1"/>
        <v>0</v>
      </c>
      <c r="L29" s="160"/>
      <c r="M29" s="124"/>
    </row>
    <row r="30" spans="1:13" ht="16.5" customHeight="1" x14ac:dyDescent="0.25">
      <c r="A30" s="86" t="s">
        <v>30</v>
      </c>
      <c r="B30" s="1"/>
      <c r="C30" s="162"/>
      <c r="D30" s="160"/>
      <c r="E30" s="162"/>
      <c r="F30" s="160"/>
      <c r="G30" s="162"/>
      <c r="H30" s="160"/>
      <c r="I30" s="162"/>
      <c r="J30" s="160"/>
      <c r="K30" s="225">
        <f t="shared" si="1"/>
        <v>0</v>
      </c>
      <c r="L30" s="160"/>
      <c r="M30" s="162"/>
    </row>
    <row r="31" spans="1:13" ht="16.5" customHeight="1" x14ac:dyDescent="0.25">
      <c r="A31" s="86" t="s">
        <v>31</v>
      </c>
      <c r="B31" s="1"/>
      <c r="C31" s="162"/>
      <c r="D31" s="160"/>
      <c r="E31" s="162"/>
      <c r="F31" s="160"/>
      <c r="G31" s="162"/>
      <c r="H31" s="160"/>
      <c r="I31" s="162"/>
      <c r="J31" s="160"/>
      <c r="K31" s="225">
        <f t="shared" si="1"/>
        <v>0</v>
      </c>
      <c r="L31" s="160"/>
      <c r="M31" s="162"/>
    </row>
    <row r="32" spans="1:13" ht="16.5" customHeight="1" x14ac:dyDescent="0.25">
      <c r="A32" s="86" t="s">
        <v>32</v>
      </c>
      <c r="B32" s="1"/>
      <c r="C32" s="162"/>
      <c r="D32" s="160"/>
      <c r="E32" s="162"/>
      <c r="F32" s="160"/>
      <c r="G32" s="162"/>
      <c r="H32" s="160"/>
      <c r="I32" s="162"/>
      <c r="J32" s="160"/>
      <c r="K32" s="225">
        <f t="shared" si="1"/>
        <v>0</v>
      </c>
      <c r="L32" s="160"/>
      <c r="M32" s="162"/>
    </row>
    <row r="33" spans="1:14" ht="16.5" customHeight="1" x14ac:dyDescent="0.25">
      <c r="A33" s="86" t="s">
        <v>33</v>
      </c>
      <c r="B33" s="1"/>
      <c r="C33" s="162"/>
      <c r="D33" s="160"/>
      <c r="E33" s="162"/>
      <c r="F33" s="160"/>
      <c r="G33" s="162"/>
      <c r="H33" s="160"/>
      <c r="I33" s="162"/>
      <c r="J33" s="160"/>
      <c r="K33" s="225">
        <f t="shared" si="1"/>
        <v>0</v>
      </c>
      <c r="L33" s="160"/>
      <c r="M33" s="162"/>
    </row>
    <row r="34" spans="1:14" ht="16.5" customHeight="1" x14ac:dyDescent="0.25">
      <c r="A34" s="87" t="s">
        <v>34</v>
      </c>
      <c r="B34" s="1"/>
      <c r="C34" s="162"/>
      <c r="D34" s="160"/>
      <c r="E34" s="162"/>
      <c r="F34" s="160"/>
      <c r="G34" s="162"/>
      <c r="H34" s="160"/>
      <c r="I34" s="162"/>
      <c r="J34" s="160"/>
      <c r="K34" s="225">
        <f t="shared" si="1"/>
        <v>0</v>
      </c>
      <c r="L34" s="160"/>
      <c r="M34" s="162"/>
    </row>
    <row r="35" spans="1:14" ht="17.25" customHeight="1" x14ac:dyDescent="0.25">
      <c r="A35" s="87" t="s">
        <v>35</v>
      </c>
      <c r="B35" s="1"/>
      <c r="C35" s="162"/>
      <c r="D35" s="160"/>
      <c r="E35" s="162"/>
      <c r="F35" s="160"/>
      <c r="G35" s="162"/>
      <c r="H35" s="160"/>
      <c r="I35" s="162"/>
      <c r="J35" s="160"/>
      <c r="K35" s="225">
        <f t="shared" si="1"/>
        <v>0</v>
      </c>
      <c r="L35" s="160"/>
      <c r="M35" s="162"/>
    </row>
    <row r="36" spans="1:14" ht="17.25" customHeight="1" x14ac:dyDescent="0.25">
      <c r="A36" s="87" t="s">
        <v>36</v>
      </c>
      <c r="B36" s="1"/>
      <c r="C36" s="162"/>
      <c r="D36" s="160"/>
      <c r="E36" s="162"/>
      <c r="F36" s="160"/>
      <c r="G36" s="162"/>
      <c r="H36" s="160"/>
      <c r="I36" s="162"/>
      <c r="J36" s="160"/>
      <c r="K36" s="225">
        <f t="shared" si="1"/>
        <v>0</v>
      </c>
      <c r="L36" s="160"/>
      <c r="M36" s="162"/>
    </row>
    <row r="37" spans="1:14" ht="15" x14ac:dyDescent="0.25">
      <c r="A37" s="86"/>
      <c r="B37" s="1"/>
      <c r="C37" s="162"/>
      <c r="D37" s="160"/>
      <c r="E37" s="162"/>
      <c r="F37" s="160"/>
      <c r="G37" s="162"/>
      <c r="H37" s="160"/>
      <c r="I37" s="162"/>
      <c r="J37" s="160"/>
      <c r="K37" s="225">
        <f t="shared" si="1"/>
        <v>0</v>
      </c>
      <c r="L37" s="160"/>
      <c r="M37" s="162"/>
    </row>
    <row r="38" spans="1:14" ht="15.75" thickBot="1" x14ac:dyDescent="0.3">
      <c r="A38" s="110"/>
      <c r="B38" s="1"/>
      <c r="C38" s="162"/>
      <c r="D38" s="160"/>
      <c r="E38" s="162"/>
      <c r="F38" s="160"/>
      <c r="G38" s="162"/>
      <c r="H38" s="160"/>
      <c r="I38" s="162"/>
      <c r="J38" s="160"/>
      <c r="K38" s="225">
        <f t="shared" si="1"/>
        <v>0</v>
      </c>
      <c r="L38" s="160"/>
      <c r="M38" s="162"/>
    </row>
    <row r="39" spans="1:14" ht="16.5" customHeight="1" thickBot="1" x14ac:dyDescent="0.3">
      <c r="A39" s="13" t="s">
        <v>96</v>
      </c>
      <c r="B39" s="1"/>
      <c r="C39" s="163">
        <f>SUM(C28:C38)</f>
        <v>0</v>
      </c>
      <c r="D39" s="160"/>
      <c r="E39" s="159">
        <f>SUM(E28:E38)</f>
        <v>0</v>
      </c>
      <c r="F39" s="160"/>
      <c r="G39" s="159">
        <f>SUM(G28:G38)</f>
        <v>0</v>
      </c>
      <c r="H39" s="160"/>
      <c r="I39" s="159">
        <f>SUM(I28:I38)</f>
        <v>0</v>
      </c>
      <c r="J39" s="160"/>
      <c r="K39" s="159">
        <f>SUM(K28:K38)</f>
        <v>0</v>
      </c>
      <c r="L39" s="160"/>
      <c r="M39" s="159">
        <f>SUM(M28:M38)</f>
        <v>0</v>
      </c>
    </row>
    <row r="40" spans="1:14" x14ac:dyDescent="0.2">
      <c r="A40" s="1"/>
      <c r="B40" s="1"/>
      <c r="C40" s="30"/>
      <c r="D40" s="1"/>
      <c r="E40" s="1"/>
      <c r="F40" s="1"/>
      <c r="G40" s="1"/>
      <c r="H40" s="1"/>
      <c r="I40" s="1"/>
      <c r="J40" s="1"/>
      <c r="K40" s="221" t="str">
        <f>IF(K39='R&amp;P Accounts'!B42,0,"cross ref error")</f>
        <v>cross ref error</v>
      </c>
      <c r="L40" s="1"/>
      <c r="M40" s="1"/>
    </row>
    <row r="41" spans="1:14" ht="30" customHeight="1" x14ac:dyDescent="0.25">
      <c r="A41" s="67" t="s">
        <v>94</v>
      </c>
      <c r="B41" s="1"/>
      <c r="C41" s="30"/>
      <c r="D41" s="1"/>
      <c r="E41" s="1"/>
      <c r="F41" s="1"/>
      <c r="G41" s="1"/>
      <c r="H41" s="1"/>
      <c r="I41" s="1"/>
      <c r="J41" s="1"/>
      <c r="K41" s="1"/>
      <c r="L41" s="1"/>
      <c r="M41" s="1"/>
    </row>
    <row r="42" spans="1:14" ht="17.25" customHeight="1" x14ac:dyDescent="0.25">
      <c r="A42" s="86" t="s">
        <v>37</v>
      </c>
      <c r="B42" s="1"/>
      <c r="C42" s="162"/>
      <c r="D42" s="160"/>
      <c r="E42" s="162"/>
      <c r="F42" s="160"/>
      <c r="G42" s="162"/>
      <c r="H42" s="160"/>
      <c r="I42" s="162"/>
      <c r="J42" s="160"/>
      <c r="K42" s="225">
        <f>SUM(C42:I42)</f>
        <v>0</v>
      </c>
      <c r="L42" s="160"/>
      <c r="M42" s="162"/>
    </row>
    <row r="43" spans="1:14" ht="16.5" customHeight="1" thickBot="1" x14ac:dyDescent="0.3">
      <c r="A43" s="86" t="s">
        <v>38</v>
      </c>
      <c r="B43" s="1"/>
      <c r="C43" s="162"/>
      <c r="D43" s="160"/>
      <c r="E43" s="162"/>
      <c r="F43" s="160"/>
      <c r="G43" s="162"/>
      <c r="H43" s="160"/>
      <c r="I43" s="162"/>
      <c r="J43" s="160"/>
      <c r="K43" s="225">
        <f>SUM(C43:I43)</f>
        <v>0</v>
      </c>
      <c r="L43" s="160"/>
      <c r="M43" s="162"/>
    </row>
    <row r="44" spans="1:14" ht="16.5" customHeight="1" thickBot="1" x14ac:dyDescent="0.3">
      <c r="A44" s="13" t="s">
        <v>95</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x14ac:dyDescent="0.25">
      <c r="A45" s="1"/>
      <c r="B45" s="1"/>
      <c r="C45" s="134"/>
      <c r="D45" s="133"/>
      <c r="E45" s="133"/>
      <c r="F45" s="133"/>
      <c r="G45" s="133"/>
      <c r="H45" s="133"/>
      <c r="I45" s="133"/>
      <c r="J45" s="133"/>
      <c r="K45" s="221">
        <f>IF(K44='R&amp;P Accounts'!B47,0,"cross ref error")</f>
        <v>0</v>
      </c>
      <c r="L45" s="133"/>
      <c r="M45" s="133"/>
    </row>
    <row r="46" spans="1:14" ht="16.5" customHeight="1" thickBot="1" x14ac:dyDescent="0.3">
      <c r="A46" s="111" t="s">
        <v>12</v>
      </c>
      <c r="B46" s="1"/>
      <c r="C46" s="159">
        <f>+C44+C39</f>
        <v>0</v>
      </c>
      <c r="D46" s="160"/>
      <c r="E46" s="159">
        <f>+E44+E39</f>
        <v>0</v>
      </c>
      <c r="F46" s="160"/>
      <c r="G46" s="159">
        <f>+G44+G39</f>
        <v>0</v>
      </c>
      <c r="H46" s="160"/>
      <c r="I46" s="159">
        <f>+I44+I39</f>
        <v>0</v>
      </c>
      <c r="J46" s="160"/>
      <c r="K46" s="159">
        <f>+K44+K39</f>
        <v>0</v>
      </c>
      <c r="L46" s="160"/>
      <c r="M46" s="159">
        <f>+M44+M39</f>
        <v>0</v>
      </c>
      <c r="N46" s="161"/>
    </row>
    <row r="47" spans="1:14" ht="17.25" customHeight="1" thickBot="1" x14ac:dyDescent="0.25">
      <c r="A47" s="1"/>
      <c r="B47" s="1"/>
      <c r="C47" s="134"/>
      <c r="D47" s="133"/>
      <c r="E47" s="133"/>
      <c r="F47" s="133"/>
      <c r="G47" s="133"/>
      <c r="H47" s="133"/>
      <c r="I47" s="133"/>
      <c r="J47" s="133"/>
      <c r="K47" s="221" t="str">
        <f>IF(K46='R&amp;P Accounts'!B49,0,"cross ref error")</f>
        <v>cross ref error</v>
      </c>
      <c r="L47" s="133"/>
      <c r="M47" s="133"/>
    </row>
    <row r="48" spans="1:14" ht="18.75" customHeight="1" thickBot="1" x14ac:dyDescent="0.3">
      <c r="A48" s="40" t="s">
        <v>110</v>
      </c>
      <c r="B48" s="1"/>
      <c r="C48" s="157">
        <f>+C24-C46</f>
        <v>0</v>
      </c>
      <c r="D48" s="158"/>
      <c r="E48" s="157">
        <f>+E24-E46</f>
        <v>0</v>
      </c>
      <c r="F48" s="158"/>
      <c r="G48" s="157">
        <f>+G24-G46</f>
        <v>0</v>
      </c>
      <c r="H48" s="158"/>
      <c r="I48" s="157">
        <f>+I24-I46</f>
        <v>0</v>
      </c>
      <c r="J48" s="158"/>
      <c r="K48" s="157">
        <f>+K24-K46</f>
        <v>0</v>
      </c>
      <c r="L48" s="158"/>
      <c r="M48" s="157">
        <f>+M24-M46</f>
        <v>0</v>
      </c>
    </row>
    <row r="49" spans="1:13" ht="14.25" customHeight="1" thickBot="1" x14ac:dyDescent="0.3">
      <c r="A49" s="40"/>
      <c r="B49" s="1"/>
      <c r="C49" s="223"/>
      <c r="D49" s="158"/>
      <c r="E49" s="223"/>
      <c r="F49" s="158"/>
      <c r="G49" s="223"/>
      <c r="H49" s="158"/>
      <c r="I49" s="223"/>
      <c r="J49" s="158"/>
      <c r="K49" s="223"/>
      <c r="L49" s="158"/>
      <c r="M49" s="223"/>
    </row>
    <row r="50" spans="1:13" ht="18.75" customHeight="1" thickBot="1" x14ac:dyDescent="0.3">
      <c r="A50" s="97" t="s">
        <v>127</v>
      </c>
      <c r="B50" s="1"/>
      <c r="C50" s="157"/>
      <c r="D50" s="158"/>
      <c r="E50" s="224"/>
      <c r="F50" s="158"/>
      <c r="G50" s="224"/>
      <c r="H50" s="158"/>
      <c r="I50" s="224"/>
      <c r="J50" s="158"/>
      <c r="K50" s="224">
        <f>SUM(C50:I50)</f>
        <v>0</v>
      </c>
      <c r="L50" s="158"/>
      <c r="M50" s="224"/>
    </row>
    <row r="51" spans="1:13" ht="14.25" customHeight="1" thickBot="1" x14ac:dyDescent="0.3">
      <c r="A51" s="97"/>
      <c r="B51" s="1"/>
      <c r="C51" s="143"/>
      <c r="D51" s="158"/>
      <c r="E51" s="158"/>
      <c r="F51" s="158"/>
      <c r="G51" s="158"/>
      <c r="H51" s="158"/>
      <c r="I51" s="158"/>
      <c r="J51" s="158"/>
      <c r="K51" s="158"/>
      <c r="L51" s="158"/>
      <c r="M51" s="158"/>
    </row>
    <row r="52" spans="1:13" ht="18.75" customHeight="1" thickBot="1" x14ac:dyDescent="0.3">
      <c r="A52" s="13" t="s">
        <v>42</v>
      </c>
      <c r="B52" s="1"/>
      <c r="C52" s="157">
        <f>C48+C50</f>
        <v>0</v>
      </c>
      <c r="D52" s="158"/>
      <c r="E52" s="157">
        <f>E48+E50</f>
        <v>0</v>
      </c>
      <c r="F52" s="158"/>
      <c r="G52" s="157">
        <f>G48+G50</f>
        <v>0</v>
      </c>
      <c r="H52" s="158"/>
      <c r="I52" s="157">
        <f>I48+I50</f>
        <v>0</v>
      </c>
      <c r="J52" s="158"/>
      <c r="K52" s="157">
        <f>K48+K50</f>
        <v>0</v>
      </c>
      <c r="L52" s="158"/>
      <c r="M52" s="157">
        <f>M48+M50</f>
        <v>0</v>
      </c>
    </row>
    <row r="53" spans="1:13" x14ac:dyDescent="0.2">
      <c r="A53" s="1"/>
      <c r="B53" s="1"/>
      <c r="C53" s="30"/>
      <c r="D53" s="1"/>
      <c r="E53" s="1"/>
      <c r="F53" s="1"/>
      <c r="G53" s="1"/>
      <c r="H53" s="1"/>
      <c r="I53" s="1"/>
      <c r="J53" s="1"/>
      <c r="K53" s="221" t="str">
        <f>IF(K52='R&amp;P Accounts'!B55,0,"cross ref error")</f>
        <v>cross ref error</v>
      </c>
      <c r="L53" s="1"/>
      <c r="M53" s="1"/>
    </row>
    <row r="55" spans="1:13" ht="15.75" x14ac:dyDescent="0.25">
      <c r="A55" s="182" t="s">
        <v>112</v>
      </c>
    </row>
    <row r="56" spans="1:13" x14ac:dyDescent="0.2">
      <c r="A56" s="375"/>
      <c r="B56" s="376"/>
      <c r="C56" s="376"/>
      <c r="D56" s="376"/>
      <c r="E56" s="376"/>
      <c r="F56" s="376"/>
      <c r="G56" s="376"/>
      <c r="H56" s="376"/>
      <c r="I56" s="376"/>
      <c r="J56" s="376"/>
      <c r="K56" s="376"/>
      <c r="L56" s="376"/>
      <c r="M56" s="377"/>
    </row>
    <row r="57" spans="1:13" x14ac:dyDescent="0.2">
      <c r="A57" s="378"/>
      <c r="B57" s="379"/>
      <c r="C57" s="379"/>
      <c r="D57" s="379"/>
      <c r="E57" s="379"/>
      <c r="F57" s="379"/>
      <c r="G57" s="379"/>
      <c r="H57" s="379"/>
      <c r="I57" s="379"/>
      <c r="J57" s="379"/>
      <c r="K57" s="379"/>
      <c r="L57" s="379"/>
      <c r="M57" s="380"/>
    </row>
    <row r="58" spans="1:13" x14ac:dyDescent="0.2">
      <c r="A58" s="378"/>
      <c r="B58" s="379"/>
      <c r="C58" s="379"/>
      <c r="D58" s="379"/>
      <c r="E58" s="379"/>
      <c r="F58" s="379"/>
      <c r="G58" s="379"/>
      <c r="H58" s="379"/>
      <c r="I58" s="379"/>
      <c r="J58" s="379"/>
      <c r="K58" s="379"/>
      <c r="L58" s="379"/>
      <c r="M58" s="380"/>
    </row>
    <row r="59" spans="1:13" x14ac:dyDescent="0.2">
      <c r="A59" s="378"/>
      <c r="B59" s="379"/>
      <c r="C59" s="379"/>
      <c r="D59" s="379"/>
      <c r="E59" s="379"/>
      <c r="F59" s="379"/>
      <c r="G59" s="379"/>
      <c r="H59" s="379"/>
      <c r="I59" s="379"/>
      <c r="J59" s="379"/>
      <c r="K59" s="379"/>
      <c r="L59" s="379"/>
      <c r="M59" s="380"/>
    </row>
    <row r="60" spans="1:13" x14ac:dyDescent="0.2">
      <c r="A60" s="378"/>
      <c r="B60" s="379"/>
      <c r="C60" s="379"/>
      <c r="D60" s="379"/>
      <c r="E60" s="379"/>
      <c r="F60" s="379"/>
      <c r="G60" s="379"/>
      <c r="H60" s="379"/>
      <c r="I60" s="379"/>
      <c r="J60" s="379"/>
      <c r="K60" s="379"/>
      <c r="L60" s="379"/>
      <c r="M60" s="380"/>
    </row>
    <row r="61" spans="1:13" x14ac:dyDescent="0.2">
      <c r="A61" s="378"/>
      <c r="B61" s="379"/>
      <c r="C61" s="379"/>
      <c r="D61" s="379"/>
      <c r="E61" s="379"/>
      <c r="F61" s="379"/>
      <c r="G61" s="379"/>
      <c r="H61" s="379"/>
      <c r="I61" s="379"/>
      <c r="J61" s="379"/>
      <c r="K61" s="379"/>
      <c r="L61" s="379"/>
      <c r="M61" s="380"/>
    </row>
    <row r="62" spans="1:13" x14ac:dyDescent="0.2">
      <c r="A62" s="378"/>
      <c r="B62" s="379"/>
      <c r="C62" s="379"/>
      <c r="D62" s="379"/>
      <c r="E62" s="379"/>
      <c r="F62" s="379"/>
      <c r="G62" s="379"/>
      <c r="H62" s="379"/>
      <c r="I62" s="379"/>
      <c r="J62" s="379"/>
      <c r="K62" s="379"/>
      <c r="L62" s="379"/>
      <c r="M62" s="380"/>
    </row>
    <row r="63" spans="1:13" x14ac:dyDescent="0.2">
      <c r="A63" s="378"/>
      <c r="B63" s="379"/>
      <c r="C63" s="379"/>
      <c r="D63" s="379"/>
      <c r="E63" s="379"/>
      <c r="F63" s="379"/>
      <c r="G63" s="379"/>
      <c r="H63" s="379"/>
      <c r="I63" s="379"/>
      <c r="J63" s="379"/>
      <c r="K63" s="379"/>
      <c r="L63" s="379"/>
      <c r="M63" s="380"/>
    </row>
    <row r="64" spans="1:13" x14ac:dyDescent="0.2">
      <c r="A64" s="381"/>
      <c r="B64" s="382"/>
      <c r="C64" s="382"/>
      <c r="D64" s="382"/>
      <c r="E64" s="382"/>
      <c r="F64" s="382"/>
      <c r="G64" s="382"/>
      <c r="H64" s="382"/>
      <c r="I64" s="382"/>
      <c r="J64" s="382"/>
      <c r="K64" s="382"/>
      <c r="L64" s="382"/>
      <c r="M64" s="383"/>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23" zoomScale="80" workbookViewId="0">
      <selection activeCell="O20" sqref="O20"/>
    </sheetView>
  </sheetViews>
  <sheetFormatPr defaultColWidth="9.140625" defaultRowHeight="12.75" x14ac:dyDescent="0.2"/>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97" t="str">
        <f>'R&amp;P Accounts'!B2</f>
        <v>Korean Language Classes</v>
      </c>
      <c r="D1" s="297"/>
      <c r="E1" s="297"/>
      <c r="F1" s="297"/>
      <c r="G1" s="297"/>
      <c r="H1" s="297"/>
      <c r="I1" s="297"/>
      <c r="J1" s="297"/>
      <c r="K1" s="297"/>
      <c r="M1" s="372" t="str">
        <f>'R&amp;P Accounts'!L2</f>
        <v>SC</v>
      </c>
      <c r="N1" s="372"/>
    </row>
    <row r="2" spans="1:14" ht="10.5" customHeight="1" x14ac:dyDescent="0.2">
      <c r="A2" s="270"/>
      <c r="B2" s="270"/>
      <c r="C2" s="270"/>
      <c r="D2" s="270"/>
      <c r="E2" s="270"/>
      <c r="F2" s="270"/>
      <c r="G2" s="270"/>
      <c r="H2" s="270"/>
      <c r="I2" s="270"/>
      <c r="J2" s="270"/>
      <c r="K2" s="270"/>
      <c r="L2" s="270"/>
    </row>
    <row r="3" spans="1:14" s="46" customFormat="1" ht="26.25" customHeight="1" x14ac:dyDescent="0.2">
      <c r="A3" s="42" t="s">
        <v>116</v>
      </c>
      <c r="B3" s="42"/>
      <c r="C3" s="43"/>
      <c r="D3" s="42"/>
      <c r="E3" s="42"/>
      <c r="F3" s="42"/>
      <c r="G3" s="42"/>
      <c r="H3" s="307"/>
      <c r="I3" s="307"/>
      <c r="J3" s="307"/>
      <c r="K3" s="307"/>
      <c r="L3" s="81"/>
      <c r="M3" s="45"/>
    </row>
    <row r="4" spans="1:14" ht="15" customHeight="1" x14ac:dyDescent="0.2">
      <c r="A4" s="270"/>
      <c r="B4" s="270"/>
      <c r="C4" s="270"/>
      <c r="D4" s="270"/>
      <c r="E4" s="270"/>
      <c r="F4" s="270"/>
      <c r="G4" s="270"/>
      <c r="H4" s="270"/>
      <c r="I4" s="270"/>
      <c r="J4" s="270"/>
      <c r="K4" s="270"/>
      <c r="L4" s="270"/>
    </row>
    <row r="5" spans="1:14" ht="20.100000000000001" customHeight="1" x14ac:dyDescent="0.2">
      <c r="A5" s="374" t="s">
        <v>133</v>
      </c>
      <c r="B5" s="374"/>
      <c r="C5" s="374"/>
      <c r="D5" s="374"/>
      <c r="E5" s="374"/>
      <c r="F5" s="38"/>
      <c r="G5" s="38"/>
      <c r="H5" s="38"/>
      <c r="I5" s="38"/>
      <c r="J5" s="12"/>
      <c r="K5" s="84"/>
      <c r="L5" s="84"/>
    </row>
    <row r="6" spans="1:14" ht="54" customHeight="1" x14ac:dyDescent="0.2">
      <c r="A6" s="70"/>
      <c r="B6" s="70"/>
      <c r="C6" s="115" t="s">
        <v>106</v>
      </c>
      <c r="D6" s="115"/>
      <c r="E6" s="115" t="s">
        <v>107</v>
      </c>
      <c r="F6" s="116"/>
      <c r="G6" s="115" t="s">
        <v>108</v>
      </c>
      <c r="H6" s="116"/>
      <c r="I6" s="115" t="s">
        <v>109</v>
      </c>
      <c r="J6" s="106"/>
    </row>
    <row r="7" spans="1:14" ht="54" customHeight="1" x14ac:dyDescent="0.2">
      <c r="A7" s="70"/>
      <c r="B7" s="70"/>
      <c r="C7" s="112"/>
      <c r="D7" s="112"/>
      <c r="E7" s="112"/>
      <c r="F7" s="107"/>
      <c r="G7" s="112"/>
      <c r="H7" s="107"/>
      <c r="I7" s="112"/>
      <c r="J7" s="106"/>
      <c r="K7" s="113" t="s">
        <v>100</v>
      </c>
      <c r="L7" s="84"/>
      <c r="M7" s="114" t="s">
        <v>101</v>
      </c>
    </row>
    <row r="8" spans="1:14" ht="19.5" customHeight="1" x14ac:dyDescent="0.2">
      <c r="A8" s="108" t="s">
        <v>91</v>
      </c>
      <c r="B8" s="12"/>
      <c r="C8" s="12"/>
      <c r="D8" s="12"/>
      <c r="E8" s="12"/>
      <c r="F8" s="12"/>
      <c r="G8" s="12"/>
      <c r="H8" s="12"/>
      <c r="I8" s="12"/>
      <c r="J8" s="12"/>
      <c r="K8" s="12"/>
      <c r="L8" s="12"/>
    </row>
    <row r="9" spans="1:14" ht="17.25" customHeight="1" x14ac:dyDescent="0.25">
      <c r="A9" s="85" t="s">
        <v>21</v>
      </c>
      <c r="C9" s="225"/>
      <c r="D9" s="229"/>
      <c r="E9" s="225"/>
      <c r="F9" s="123"/>
      <c r="G9" s="225"/>
      <c r="H9" s="229"/>
      <c r="I9" s="225"/>
      <c r="J9" s="123"/>
      <c r="K9" s="225">
        <f>SUM(C9:I9)</f>
        <v>0</v>
      </c>
      <c r="L9" s="175"/>
      <c r="M9" s="225"/>
    </row>
    <row r="10" spans="1:14" ht="17.25" customHeight="1" x14ac:dyDescent="0.25">
      <c r="A10" s="85" t="s">
        <v>22</v>
      </c>
      <c r="B10" s="69"/>
      <c r="C10" s="119"/>
      <c r="D10" s="120"/>
      <c r="E10" s="119"/>
      <c r="F10" s="120"/>
      <c r="G10" s="119"/>
      <c r="H10" s="123"/>
      <c r="I10" s="119"/>
      <c r="J10" s="123"/>
      <c r="K10" s="225">
        <f t="shared" ref="K10:K16" si="0">SUM(C10:I10)</f>
        <v>0</v>
      </c>
      <c r="L10" s="120"/>
      <c r="M10" s="176"/>
    </row>
    <row r="11" spans="1:14" ht="18" customHeight="1" x14ac:dyDescent="0.25">
      <c r="A11" s="85" t="s">
        <v>23</v>
      </c>
      <c r="B11" s="70"/>
      <c r="C11" s="119"/>
      <c r="D11" s="120"/>
      <c r="E11" s="119"/>
      <c r="F11" s="120"/>
      <c r="G11" s="119"/>
      <c r="H11" s="123"/>
      <c r="I11" s="119"/>
      <c r="J11" s="123"/>
      <c r="K11" s="225">
        <f t="shared" si="0"/>
        <v>0</v>
      </c>
      <c r="L11" s="120"/>
      <c r="M11" s="176"/>
    </row>
    <row r="12" spans="1:14" ht="16.5" customHeight="1" x14ac:dyDescent="0.25">
      <c r="A12" s="85" t="s">
        <v>24</v>
      </c>
      <c r="B12" s="70"/>
      <c r="C12" s="119"/>
      <c r="D12" s="120"/>
      <c r="E12" s="119"/>
      <c r="F12" s="120"/>
      <c r="G12" s="119"/>
      <c r="H12" s="123"/>
      <c r="I12" s="119"/>
      <c r="J12" s="123"/>
      <c r="K12" s="225">
        <f t="shared" si="0"/>
        <v>0</v>
      </c>
      <c r="L12" s="120"/>
      <c r="M12" s="176"/>
    </row>
    <row r="13" spans="1:14" ht="18" customHeight="1" x14ac:dyDescent="0.25">
      <c r="A13" s="85" t="s">
        <v>25</v>
      </c>
      <c r="B13" s="70"/>
      <c r="C13" s="119"/>
      <c r="D13" s="120"/>
      <c r="E13" s="119"/>
      <c r="F13" s="120"/>
      <c r="G13" s="119"/>
      <c r="H13" s="123"/>
      <c r="I13" s="119"/>
      <c r="J13" s="123"/>
      <c r="K13" s="225">
        <f t="shared" si="0"/>
        <v>0</v>
      </c>
      <c r="L13" s="120"/>
      <c r="M13" s="176"/>
    </row>
    <row r="14" spans="1:14" ht="29.25" customHeight="1" x14ac:dyDescent="0.25">
      <c r="A14" s="85" t="s">
        <v>26</v>
      </c>
      <c r="B14" s="70"/>
      <c r="C14" s="119"/>
      <c r="D14" s="120"/>
      <c r="E14" s="119"/>
      <c r="F14" s="120"/>
      <c r="G14" s="119"/>
      <c r="H14" s="123"/>
      <c r="I14" s="119"/>
      <c r="J14" s="123"/>
      <c r="K14" s="225">
        <f t="shared" si="0"/>
        <v>0</v>
      </c>
      <c r="L14" s="120"/>
      <c r="M14" s="176"/>
    </row>
    <row r="15" spans="1:14" ht="17.25" customHeight="1" x14ac:dyDescent="0.25">
      <c r="A15" s="85" t="s">
        <v>68</v>
      </c>
      <c r="C15" s="124"/>
      <c r="D15" s="160"/>
      <c r="E15" s="124"/>
      <c r="F15" s="160"/>
      <c r="G15" s="124"/>
      <c r="H15" s="160"/>
      <c r="I15" s="124"/>
      <c r="J15" s="160"/>
      <c r="K15" s="225">
        <f t="shared" si="0"/>
        <v>0</v>
      </c>
      <c r="L15" s="178"/>
      <c r="M15" s="177"/>
    </row>
    <row r="16" spans="1:14" ht="17.25" customHeight="1" thickBot="1" x14ac:dyDescent="0.3">
      <c r="A16" s="85" t="s">
        <v>69</v>
      </c>
      <c r="C16" s="226"/>
      <c r="D16" s="160"/>
      <c r="E16" s="226"/>
      <c r="F16" s="160"/>
      <c r="G16" s="226"/>
      <c r="H16" s="160"/>
      <c r="I16" s="226"/>
      <c r="J16" s="160"/>
      <c r="K16" s="225">
        <f t="shared" si="0"/>
        <v>0</v>
      </c>
      <c r="L16" s="178"/>
      <c r="M16" s="179"/>
    </row>
    <row r="17" spans="1:13" ht="18" customHeight="1" thickBot="1" x14ac:dyDescent="0.3">
      <c r="A17" s="109" t="s">
        <v>96</v>
      </c>
      <c r="B17" s="97"/>
      <c r="C17" s="227">
        <f>SUM(C9:C16)</f>
        <v>0</v>
      </c>
      <c r="D17" s="228"/>
      <c r="E17" s="227">
        <f>SUM(E9:E16)</f>
        <v>0</v>
      </c>
      <c r="F17" s="228"/>
      <c r="G17" s="227">
        <f>SUM(G9:G16)</f>
        <v>0</v>
      </c>
      <c r="H17" s="228"/>
      <c r="I17" s="227">
        <f>SUM(I9:I16)</f>
        <v>0</v>
      </c>
      <c r="J17" s="228"/>
      <c r="K17" s="227">
        <f>SUM(K9:K16)</f>
        <v>0</v>
      </c>
      <c r="L17" s="228"/>
      <c r="M17" s="227">
        <f>SUM(M9:M16)</f>
        <v>0</v>
      </c>
    </row>
    <row r="18" spans="1:13" ht="15.75" customHeight="1" x14ac:dyDescent="0.2">
      <c r="A18" s="96"/>
      <c r="B18" s="96"/>
      <c r="C18" s="96"/>
      <c r="D18" s="96"/>
      <c r="E18" s="96"/>
      <c r="F18" s="96"/>
      <c r="G18" s="96"/>
      <c r="H18" s="96"/>
      <c r="I18" s="96"/>
      <c r="J18" s="96"/>
      <c r="K18" s="222">
        <f>IF(K17='R&amp;P Accounts'!D21,0,"cross ref error")</f>
        <v>0</v>
      </c>
      <c r="L18" s="96"/>
    </row>
    <row r="19" spans="1:13" ht="29.25" customHeight="1" x14ac:dyDescent="0.25">
      <c r="A19" s="67" t="s">
        <v>92</v>
      </c>
      <c r="C19" s="1"/>
    </row>
    <row r="20" spans="1:13" ht="16.5" customHeight="1" x14ac:dyDescent="0.25">
      <c r="A20" s="85" t="s">
        <v>27</v>
      </c>
      <c r="C20" s="124"/>
      <c r="D20" s="160"/>
      <c r="E20" s="124"/>
      <c r="F20" s="160"/>
      <c r="G20" s="124"/>
      <c r="H20" s="160"/>
      <c r="I20" s="124"/>
      <c r="J20" s="160"/>
      <c r="K20" s="225">
        <f>SUM(C20:I20)</f>
        <v>0</v>
      </c>
      <c r="L20" s="160"/>
      <c r="M20" s="124"/>
    </row>
    <row r="21" spans="1:13" ht="17.25" customHeight="1" thickBot="1" x14ac:dyDescent="0.3">
      <c r="A21" s="85" t="s">
        <v>28</v>
      </c>
      <c r="C21" s="164"/>
      <c r="D21" s="160"/>
      <c r="E21" s="164"/>
      <c r="F21" s="160"/>
      <c r="G21" s="164"/>
      <c r="H21" s="160"/>
      <c r="I21" s="164"/>
      <c r="J21" s="160"/>
      <c r="K21" s="225">
        <f>SUM(C21:I21)</f>
        <v>0</v>
      </c>
      <c r="L21" s="160"/>
      <c r="M21" s="164"/>
    </row>
    <row r="22" spans="1:13" ht="18" customHeight="1" thickBot="1" x14ac:dyDescent="0.3">
      <c r="A22" s="109" t="s">
        <v>96</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x14ac:dyDescent="0.3">
      <c r="A23" s="109"/>
      <c r="C23" s="160"/>
      <c r="D23" s="160"/>
      <c r="E23" s="160"/>
      <c r="F23" s="160"/>
      <c r="G23" s="160"/>
      <c r="H23" s="160"/>
      <c r="I23" s="160"/>
      <c r="J23" s="160"/>
      <c r="K23" s="160"/>
      <c r="L23" s="160"/>
      <c r="M23" s="160"/>
    </row>
    <row r="24" spans="1:13" ht="18" customHeight="1" thickBot="1" x14ac:dyDescent="0.3">
      <c r="A24" s="109" t="s">
        <v>97</v>
      </c>
      <c r="C24" s="166">
        <f>C17+C22</f>
        <v>0</v>
      </c>
      <c r="D24" s="160"/>
      <c r="E24" s="166">
        <f>E17+E22</f>
        <v>0</v>
      </c>
      <c r="F24" s="160"/>
      <c r="G24" s="166">
        <f>G17+G22</f>
        <v>0</v>
      </c>
      <c r="H24" s="160"/>
      <c r="I24" s="166">
        <f>I17+I22</f>
        <v>0</v>
      </c>
      <c r="J24" s="160"/>
      <c r="K24" s="166">
        <f>K17+K22</f>
        <v>0</v>
      </c>
      <c r="L24" s="160"/>
      <c r="M24" s="166">
        <f>M17+M22</f>
        <v>0</v>
      </c>
    </row>
    <row r="25" spans="1:13" ht="19.5" customHeight="1" x14ac:dyDescent="0.2">
      <c r="C25" s="1"/>
      <c r="K25" s="221">
        <f>IF(K24='R&amp;P Accounts'!D28,0,"cross ref error")</f>
        <v>0</v>
      </c>
    </row>
    <row r="26" spans="1:13" ht="19.5" customHeight="1" x14ac:dyDescent="0.2">
      <c r="C26" s="1"/>
    </row>
    <row r="27" spans="1:13" ht="19.5" customHeight="1" x14ac:dyDescent="0.2">
      <c r="A27" s="27" t="s">
        <v>93</v>
      </c>
      <c r="C27" s="1"/>
    </row>
    <row r="28" spans="1:13" ht="17.25" customHeight="1" x14ac:dyDescent="0.25">
      <c r="A28" s="86" t="s">
        <v>29</v>
      </c>
      <c r="C28" s="124"/>
      <c r="D28" s="160"/>
      <c r="E28" s="124"/>
      <c r="F28" s="160"/>
      <c r="G28" s="124"/>
      <c r="H28" s="160"/>
      <c r="I28" s="124"/>
      <c r="J28" s="160"/>
      <c r="K28" s="225">
        <f t="shared" ref="K28:K38" si="1">SUM(C28:I28)</f>
        <v>0</v>
      </c>
      <c r="L28" s="160"/>
      <c r="M28" s="124"/>
    </row>
    <row r="29" spans="1:13" ht="16.5" customHeight="1" x14ac:dyDescent="0.25">
      <c r="A29" s="86" t="s">
        <v>119</v>
      </c>
      <c r="C29" s="124"/>
      <c r="D29" s="160"/>
      <c r="E29" s="124"/>
      <c r="F29" s="160"/>
      <c r="G29" s="124"/>
      <c r="H29" s="160"/>
      <c r="I29" s="124"/>
      <c r="J29" s="160"/>
      <c r="K29" s="225">
        <f t="shared" si="1"/>
        <v>0</v>
      </c>
      <c r="L29" s="160"/>
      <c r="M29" s="124"/>
    </row>
    <row r="30" spans="1:13" ht="17.25" customHeight="1" x14ac:dyDescent="0.25">
      <c r="A30" s="86" t="s">
        <v>30</v>
      </c>
      <c r="C30" s="162"/>
      <c r="D30" s="160"/>
      <c r="E30" s="162"/>
      <c r="F30" s="160"/>
      <c r="G30" s="162"/>
      <c r="H30" s="160"/>
      <c r="I30" s="162"/>
      <c r="J30" s="160"/>
      <c r="K30" s="225">
        <f t="shared" si="1"/>
        <v>0</v>
      </c>
      <c r="L30" s="160"/>
      <c r="M30" s="162"/>
    </row>
    <row r="31" spans="1:13" ht="17.25" customHeight="1" x14ac:dyDescent="0.25">
      <c r="A31" s="86" t="s">
        <v>31</v>
      </c>
      <c r="C31" s="162"/>
      <c r="D31" s="160"/>
      <c r="E31" s="162"/>
      <c r="F31" s="160"/>
      <c r="G31" s="162"/>
      <c r="H31" s="160"/>
      <c r="I31" s="162"/>
      <c r="J31" s="160"/>
      <c r="K31" s="225">
        <f t="shared" si="1"/>
        <v>0</v>
      </c>
      <c r="L31" s="160"/>
      <c r="M31" s="162"/>
    </row>
    <row r="32" spans="1:13" ht="17.25" customHeight="1" x14ac:dyDescent="0.25">
      <c r="A32" s="86" t="s">
        <v>32</v>
      </c>
      <c r="C32" s="162"/>
      <c r="D32" s="160"/>
      <c r="E32" s="162"/>
      <c r="F32" s="160"/>
      <c r="G32" s="162"/>
      <c r="H32" s="160"/>
      <c r="I32" s="162"/>
      <c r="J32" s="160"/>
      <c r="K32" s="225">
        <f t="shared" si="1"/>
        <v>0</v>
      </c>
      <c r="L32" s="160"/>
      <c r="M32" s="162"/>
    </row>
    <row r="33" spans="1:13" ht="17.25" customHeight="1" x14ac:dyDescent="0.25">
      <c r="A33" s="86" t="s">
        <v>33</v>
      </c>
      <c r="C33" s="162"/>
      <c r="D33" s="160"/>
      <c r="E33" s="162"/>
      <c r="F33" s="160"/>
      <c r="G33" s="162"/>
      <c r="H33" s="160"/>
      <c r="I33" s="162"/>
      <c r="J33" s="160"/>
      <c r="K33" s="225">
        <f t="shared" si="1"/>
        <v>0</v>
      </c>
      <c r="L33" s="160"/>
      <c r="M33" s="162"/>
    </row>
    <row r="34" spans="1:13" ht="17.25" customHeight="1" x14ac:dyDescent="0.25">
      <c r="A34" s="87" t="s">
        <v>34</v>
      </c>
      <c r="C34" s="162"/>
      <c r="D34" s="160"/>
      <c r="E34" s="162"/>
      <c r="F34" s="160"/>
      <c r="G34" s="162"/>
      <c r="H34" s="160"/>
      <c r="I34" s="162"/>
      <c r="J34" s="160"/>
      <c r="K34" s="225">
        <f t="shared" si="1"/>
        <v>0</v>
      </c>
      <c r="L34" s="160"/>
      <c r="M34" s="162"/>
    </row>
    <row r="35" spans="1:13" ht="17.25" customHeight="1" x14ac:dyDescent="0.25">
      <c r="A35" s="87" t="s">
        <v>35</v>
      </c>
      <c r="C35" s="162"/>
      <c r="D35" s="160"/>
      <c r="E35" s="162"/>
      <c r="F35" s="160"/>
      <c r="G35" s="162"/>
      <c r="H35" s="160"/>
      <c r="I35" s="162"/>
      <c r="J35" s="160"/>
      <c r="K35" s="225">
        <f t="shared" si="1"/>
        <v>0</v>
      </c>
      <c r="L35" s="160"/>
      <c r="M35" s="162"/>
    </row>
    <row r="36" spans="1:13" ht="17.25" customHeight="1" x14ac:dyDescent="0.25">
      <c r="A36" s="87" t="s">
        <v>36</v>
      </c>
      <c r="C36" s="162"/>
      <c r="D36" s="160"/>
      <c r="E36" s="162"/>
      <c r="F36" s="160"/>
      <c r="G36" s="162"/>
      <c r="H36" s="160"/>
      <c r="I36" s="162"/>
      <c r="J36" s="160"/>
      <c r="K36" s="225">
        <f t="shared" si="1"/>
        <v>0</v>
      </c>
      <c r="L36" s="160"/>
      <c r="M36" s="162"/>
    </row>
    <row r="37" spans="1:13" ht="17.25" customHeight="1" x14ac:dyDescent="0.25">
      <c r="A37" s="86"/>
      <c r="C37" s="162"/>
      <c r="D37" s="160"/>
      <c r="E37" s="162"/>
      <c r="F37" s="160"/>
      <c r="G37" s="162"/>
      <c r="H37" s="160"/>
      <c r="I37" s="162"/>
      <c r="J37" s="160"/>
      <c r="K37" s="225">
        <f t="shared" si="1"/>
        <v>0</v>
      </c>
      <c r="L37" s="160"/>
      <c r="M37" s="162"/>
    </row>
    <row r="38" spans="1:13" ht="17.25" customHeight="1" thickBot="1" x14ac:dyDescent="0.3">
      <c r="A38" s="110"/>
      <c r="C38" s="162"/>
      <c r="D38" s="160"/>
      <c r="E38" s="162"/>
      <c r="F38" s="160"/>
      <c r="G38" s="162"/>
      <c r="H38" s="160"/>
      <c r="I38" s="162"/>
      <c r="J38" s="160"/>
      <c r="K38" s="225">
        <f t="shared" si="1"/>
        <v>0</v>
      </c>
      <c r="L38" s="160"/>
      <c r="M38" s="162"/>
    </row>
    <row r="39" spans="1:13" ht="17.25" customHeight="1" thickBot="1" x14ac:dyDescent="0.3">
      <c r="A39" s="13" t="s">
        <v>96</v>
      </c>
      <c r="C39" s="163">
        <f>SUM(C28:C38)</f>
        <v>0</v>
      </c>
      <c r="D39" s="160"/>
      <c r="E39" s="159">
        <f>SUM(E28:E38)</f>
        <v>0</v>
      </c>
      <c r="F39" s="160"/>
      <c r="G39" s="159">
        <f>SUM(G28:G38)</f>
        <v>0</v>
      </c>
      <c r="H39" s="160"/>
      <c r="I39" s="159">
        <f>SUM(I28:I38)</f>
        <v>0</v>
      </c>
      <c r="J39" s="160"/>
      <c r="K39" s="159">
        <f>SUM(K28:K38)</f>
        <v>0</v>
      </c>
      <c r="L39" s="160"/>
      <c r="M39" s="159">
        <f>SUM(M28:M38)</f>
        <v>0</v>
      </c>
    </row>
    <row r="40" spans="1:13" x14ac:dyDescent="0.2">
      <c r="K40" s="221">
        <f>IF(K39='R&amp;P Accounts'!D42,0,"cross ref error")</f>
        <v>0</v>
      </c>
    </row>
    <row r="41" spans="1:13" ht="30" x14ac:dyDescent="0.25">
      <c r="A41" s="67" t="s">
        <v>94</v>
      </c>
    </row>
    <row r="42" spans="1:13" ht="17.25" customHeight="1" x14ac:dyDescent="0.25">
      <c r="A42" s="86" t="s">
        <v>37</v>
      </c>
      <c r="C42" s="162"/>
      <c r="D42" s="160"/>
      <c r="E42" s="162"/>
      <c r="F42" s="160"/>
      <c r="G42" s="162"/>
      <c r="H42" s="160"/>
      <c r="I42" s="162"/>
      <c r="J42" s="160"/>
      <c r="K42" s="225">
        <f>SUM(C42:I42)</f>
        <v>0</v>
      </c>
      <c r="L42" s="160"/>
      <c r="M42" s="162"/>
    </row>
    <row r="43" spans="1:13" ht="17.25" customHeight="1" thickBot="1" x14ac:dyDescent="0.3">
      <c r="A43" s="86" t="s">
        <v>38</v>
      </c>
      <c r="C43" s="162"/>
      <c r="D43" s="160"/>
      <c r="E43" s="162"/>
      <c r="F43" s="160"/>
      <c r="G43" s="162"/>
      <c r="H43" s="160"/>
      <c r="I43" s="162"/>
      <c r="J43" s="160"/>
      <c r="K43" s="225">
        <f>SUM(C43:I43)</f>
        <v>0</v>
      </c>
      <c r="L43" s="160"/>
      <c r="M43" s="162"/>
    </row>
    <row r="44" spans="1:13" ht="17.25" customHeight="1" thickBot="1" x14ac:dyDescent="0.3">
      <c r="A44" s="13" t="s">
        <v>95</v>
      </c>
      <c r="C44" s="163">
        <f>C42+C43</f>
        <v>0</v>
      </c>
      <c r="D44" s="160"/>
      <c r="E44" s="159">
        <f>E42+E43</f>
        <v>0</v>
      </c>
      <c r="F44" s="160"/>
      <c r="G44" s="159">
        <f>G42+G43</f>
        <v>0</v>
      </c>
      <c r="H44" s="160"/>
      <c r="I44" s="159">
        <f>I42+I43</f>
        <v>0</v>
      </c>
      <c r="J44" s="160"/>
      <c r="K44" s="159">
        <f>K42+K43</f>
        <v>0</v>
      </c>
      <c r="L44" s="160"/>
      <c r="M44" s="159">
        <f>M42+M43</f>
        <v>0</v>
      </c>
    </row>
    <row r="45" spans="1:13" ht="13.5" thickBot="1" x14ac:dyDescent="0.25">
      <c r="K45" s="221">
        <f>IF(K44='R&amp;P Accounts'!D47,0,"cross ref error")</f>
        <v>0</v>
      </c>
    </row>
    <row r="46" spans="1:13" ht="17.25" customHeight="1" thickBot="1" x14ac:dyDescent="0.3">
      <c r="A46" s="111" t="s">
        <v>12</v>
      </c>
      <c r="C46" s="159">
        <f>+C44+C39</f>
        <v>0</v>
      </c>
      <c r="D46" s="160"/>
      <c r="E46" s="159">
        <f>+E44+E39</f>
        <v>0</v>
      </c>
      <c r="F46" s="160"/>
      <c r="G46" s="159">
        <f>+G44+G39</f>
        <v>0</v>
      </c>
      <c r="H46" s="160"/>
      <c r="I46" s="159">
        <f>+I44+I39</f>
        <v>0</v>
      </c>
      <c r="J46" s="160"/>
      <c r="K46" s="159">
        <f>+K44+K39</f>
        <v>0</v>
      </c>
      <c r="L46" s="160"/>
      <c r="M46" s="159">
        <f>+M44+M39</f>
        <v>0</v>
      </c>
    </row>
    <row r="47" spans="1:13" ht="13.5" thickBot="1" x14ac:dyDescent="0.25">
      <c r="K47" s="221">
        <f>IF(K46='R&amp;P Accounts'!D49,0,"cross ref error")</f>
        <v>0</v>
      </c>
    </row>
    <row r="48" spans="1:13" ht="17.25" customHeight="1" thickBot="1" x14ac:dyDescent="0.3">
      <c r="A48" s="40" t="s">
        <v>110</v>
      </c>
      <c r="C48" s="157">
        <f>+C24-C46</f>
        <v>0</v>
      </c>
      <c r="D48" s="158"/>
      <c r="E48" s="157">
        <f>+E24-E46</f>
        <v>0</v>
      </c>
      <c r="F48" s="158"/>
      <c r="G48" s="157">
        <f>+G24-G46</f>
        <v>0</v>
      </c>
      <c r="H48" s="158"/>
      <c r="I48" s="157">
        <f>+I24-I46</f>
        <v>0</v>
      </c>
      <c r="J48" s="158"/>
      <c r="K48" s="157">
        <f>+K24-K46</f>
        <v>0</v>
      </c>
      <c r="L48" s="158"/>
      <c r="M48" s="157">
        <f>+M24-M46</f>
        <v>0</v>
      </c>
    </row>
    <row r="49" spans="1:13" ht="14.25" customHeight="1" thickBot="1" x14ac:dyDescent="0.3">
      <c r="A49" s="40"/>
      <c r="C49" s="223"/>
      <c r="D49" s="158"/>
      <c r="E49" s="223"/>
      <c r="F49" s="158"/>
      <c r="G49" s="223"/>
      <c r="H49" s="158"/>
      <c r="I49" s="223"/>
      <c r="J49" s="158"/>
      <c r="K49" s="223"/>
      <c r="L49" s="158"/>
      <c r="M49" s="223"/>
    </row>
    <row r="50" spans="1:13" s="133" customFormat="1" ht="17.25" customHeight="1" thickBot="1" x14ac:dyDescent="0.3">
      <c r="A50" s="97" t="s">
        <v>127</v>
      </c>
      <c r="C50" s="157"/>
      <c r="D50" s="158"/>
      <c r="E50" s="224"/>
      <c r="F50" s="158"/>
      <c r="G50" s="224"/>
      <c r="H50" s="158"/>
      <c r="I50" s="224"/>
      <c r="J50" s="158"/>
      <c r="K50" s="224">
        <f>SUM(C50:I50)</f>
        <v>0</v>
      </c>
      <c r="L50" s="158"/>
      <c r="M50" s="224"/>
    </row>
    <row r="51" spans="1:13" ht="14.25" customHeight="1" thickBot="1" x14ac:dyDescent="0.25">
      <c r="A51" s="11"/>
      <c r="C51" s="180"/>
      <c r="D51" s="181"/>
      <c r="E51" s="181"/>
      <c r="F51" s="181"/>
      <c r="G51" s="181"/>
      <c r="H51" s="181"/>
      <c r="I51" s="181"/>
      <c r="J51" s="181"/>
      <c r="K51" s="181"/>
      <c r="L51" s="181"/>
      <c r="M51" s="181"/>
    </row>
    <row r="52" spans="1:13" ht="17.25" customHeight="1" thickBot="1" x14ac:dyDescent="0.3">
      <c r="A52" s="13" t="s">
        <v>42</v>
      </c>
      <c r="C52" s="157">
        <f>C48+C50</f>
        <v>0</v>
      </c>
      <c r="D52" s="158"/>
      <c r="E52" s="157">
        <f>E48+E50</f>
        <v>0</v>
      </c>
      <c r="F52" s="158"/>
      <c r="G52" s="157">
        <f>G48+G50</f>
        <v>0</v>
      </c>
      <c r="H52" s="158"/>
      <c r="I52" s="157">
        <f>I48+I50</f>
        <v>0</v>
      </c>
      <c r="J52" s="158"/>
      <c r="K52" s="157">
        <f>K48+K50</f>
        <v>0</v>
      </c>
      <c r="L52" s="158"/>
      <c r="M52" s="157">
        <f>M48+M50</f>
        <v>0</v>
      </c>
    </row>
    <row r="53" spans="1:13" x14ac:dyDescent="0.2">
      <c r="K53" s="221">
        <f>IF(K52='R&amp;P Accounts'!D55,0,"cross ref error")</f>
        <v>0</v>
      </c>
    </row>
    <row r="55" spans="1:13" ht="15.75" x14ac:dyDescent="0.25">
      <c r="A55" s="182" t="s">
        <v>112</v>
      </c>
    </row>
    <row r="56" spans="1:13" x14ac:dyDescent="0.2">
      <c r="A56" s="385"/>
      <c r="B56" s="386"/>
      <c r="C56" s="386"/>
      <c r="D56" s="386"/>
      <c r="E56" s="386"/>
      <c r="F56" s="386"/>
      <c r="G56" s="386"/>
      <c r="H56" s="386"/>
      <c r="I56" s="386"/>
      <c r="J56" s="386"/>
      <c r="K56" s="386"/>
      <c r="L56" s="386"/>
      <c r="M56" s="387"/>
    </row>
    <row r="57" spans="1:13" x14ac:dyDescent="0.2">
      <c r="A57" s="388"/>
      <c r="B57" s="389"/>
      <c r="C57" s="389"/>
      <c r="D57" s="389"/>
      <c r="E57" s="389"/>
      <c r="F57" s="389"/>
      <c r="G57" s="389"/>
      <c r="H57" s="389"/>
      <c r="I57" s="389"/>
      <c r="J57" s="389"/>
      <c r="K57" s="389"/>
      <c r="L57" s="389"/>
      <c r="M57" s="390"/>
    </row>
    <row r="58" spans="1:13" x14ac:dyDescent="0.2">
      <c r="A58" s="388"/>
      <c r="B58" s="389"/>
      <c r="C58" s="389"/>
      <c r="D58" s="389"/>
      <c r="E58" s="389"/>
      <c r="F58" s="389"/>
      <c r="G58" s="389"/>
      <c r="H58" s="389"/>
      <c r="I58" s="389"/>
      <c r="J58" s="389"/>
      <c r="K58" s="389"/>
      <c r="L58" s="389"/>
      <c r="M58" s="390"/>
    </row>
    <row r="59" spans="1:13" x14ac:dyDescent="0.2">
      <c r="A59" s="388"/>
      <c r="B59" s="389"/>
      <c r="C59" s="389"/>
      <c r="D59" s="389"/>
      <c r="E59" s="389"/>
      <c r="F59" s="389"/>
      <c r="G59" s="389"/>
      <c r="H59" s="389"/>
      <c r="I59" s="389"/>
      <c r="J59" s="389"/>
      <c r="K59" s="389"/>
      <c r="L59" s="389"/>
      <c r="M59" s="390"/>
    </row>
    <row r="60" spans="1:13" x14ac:dyDescent="0.2">
      <c r="A60" s="388"/>
      <c r="B60" s="389"/>
      <c r="C60" s="389"/>
      <c r="D60" s="389"/>
      <c r="E60" s="389"/>
      <c r="F60" s="389"/>
      <c r="G60" s="389"/>
      <c r="H60" s="389"/>
      <c r="I60" s="389"/>
      <c r="J60" s="389"/>
      <c r="K60" s="389"/>
      <c r="L60" s="389"/>
      <c r="M60" s="390"/>
    </row>
    <row r="61" spans="1:13" x14ac:dyDescent="0.2">
      <c r="A61" s="388"/>
      <c r="B61" s="389"/>
      <c r="C61" s="389"/>
      <c r="D61" s="389"/>
      <c r="E61" s="389"/>
      <c r="F61" s="389"/>
      <c r="G61" s="389"/>
      <c r="H61" s="389"/>
      <c r="I61" s="389"/>
      <c r="J61" s="389"/>
      <c r="K61" s="389"/>
      <c r="L61" s="389"/>
      <c r="M61" s="390"/>
    </row>
    <row r="62" spans="1:13" x14ac:dyDescent="0.2">
      <c r="A62" s="388"/>
      <c r="B62" s="389"/>
      <c r="C62" s="389"/>
      <c r="D62" s="389"/>
      <c r="E62" s="389"/>
      <c r="F62" s="389"/>
      <c r="G62" s="389"/>
      <c r="H62" s="389"/>
      <c r="I62" s="389"/>
      <c r="J62" s="389"/>
      <c r="K62" s="389"/>
      <c r="L62" s="389"/>
      <c r="M62" s="390"/>
    </row>
    <row r="63" spans="1:13" x14ac:dyDescent="0.2">
      <c r="A63" s="388"/>
      <c r="B63" s="389"/>
      <c r="C63" s="389"/>
      <c r="D63" s="389"/>
      <c r="E63" s="389"/>
      <c r="F63" s="389"/>
      <c r="G63" s="389"/>
      <c r="H63" s="389"/>
      <c r="I63" s="389"/>
      <c r="J63" s="389"/>
      <c r="K63" s="389"/>
      <c r="L63" s="389"/>
      <c r="M63" s="390"/>
    </row>
    <row r="64" spans="1:13" x14ac:dyDescent="0.2">
      <c r="A64" s="391"/>
      <c r="B64" s="392"/>
      <c r="C64" s="392"/>
      <c r="D64" s="392"/>
      <c r="E64" s="392"/>
      <c r="F64" s="392"/>
      <c r="G64" s="392"/>
      <c r="H64" s="392"/>
      <c r="I64" s="392"/>
      <c r="J64" s="392"/>
      <c r="K64" s="392"/>
      <c r="L64" s="392"/>
      <c r="M64" s="393"/>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Value>trustee annual report</Value>
    </DocTags>
  </documentManagement>
</p:properties>
</file>

<file path=customXml/itemProps1.xml><?xml version="1.0" encoding="utf-8"?>
<ds:datastoreItem xmlns:ds="http://schemas.openxmlformats.org/officeDocument/2006/customXml" ds:itemID="{66389964-24CF-4246-85BC-E5BC9EDE4386}"/>
</file>

<file path=customXml/itemProps2.xml><?xml version="1.0" encoding="utf-8"?>
<ds:datastoreItem xmlns:ds="http://schemas.openxmlformats.org/officeDocument/2006/customXml" ds:itemID="{3717D574-8463-4AC0-8AE9-B76140D3B1C2}"/>
</file>

<file path=customXml/itemProps3.xml><?xml version="1.0" encoding="utf-8"?>
<ds:datastoreItem xmlns:ds="http://schemas.openxmlformats.org/officeDocument/2006/customXml" ds:itemID="{EF4CEDDA-0BFD-4BE2-8E4A-2E4BC6B91303}"/>
</file>

<file path=docMetadata/LabelInfo.xml><?xml version="1.0" encoding="utf-8"?>
<clbl:labelList xmlns:clbl="http://schemas.microsoft.com/office/2020/mipLabelMetadata">
  <clbl:label id="{31b54463-0dc6-4729-9f0b-886b1c3961cf}" enabled="1" method="Standard" siteId="{3dd59dce-9563-4ed5-b9aa-d0320fb1b44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R&amp;P Accounts</vt:lpstr>
      <vt:lpstr>Statement of balances</vt:lpstr>
      <vt:lpstr>Notes (1)</vt:lpstr>
      <vt:lpstr>Notes (2)</vt:lpstr>
      <vt:lpstr>Additional notes (1)  </vt:lpstr>
      <vt:lpstr>Additional notes (2)</vt:lpstr>
      <vt:lpstr>Additional notes (3)</vt:lpstr>
      <vt:lpstr>'Additional notes (1)  '!Print_Area</vt:lpstr>
      <vt:lpstr>'Notes (1)'!Print_Area</vt:lpstr>
      <vt:lpstr>'Notes (2)'!Print_Area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Yifan Wang</cp:lastModifiedBy>
  <cp:lastPrinted>2007-12-14T14:44:53Z</cp:lastPrinted>
  <dcterms:created xsi:type="dcterms:W3CDTF">2007-04-10T16:51:52Z</dcterms:created>
  <dcterms:modified xsi:type="dcterms:W3CDTF">2026-08-14T20:08:14Z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