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ureen\Documents\H&amp;I County\R&amp;S South District\2024-25 Accounts\Ullapool\Guides\"/>
    </mc:Choice>
  </mc:AlternateContent>
  <xr:revisionPtr revIDLastSave="0" documentId="13_ncr:1_{2E8B8E8F-1326-4A27-AA99-4C31841F3AD8}" xr6:coauthVersionLast="47" xr6:coauthVersionMax="47" xr10:uidLastSave="{00000000-0000-0000-0000-000000000000}"/>
  <bookViews>
    <workbookView xWindow="9510" yWindow="-90" windowWidth="19380" windowHeight="10260" xr2:uid="{00000000-000D-0000-FFFF-FFFF00000000}"/>
  </bookViews>
  <sheets>
    <sheet name="Unit Details" sheetId="7" r:id="rId1"/>
    <sheet name="Unit Details 2" sheetId="8" r:id="rId2"/>
    <sheet name="Enter Receipts" sheetId="1" r:id="rId3"/>
    <sheet name="Enter Payments" sheetId="2" r:id="rId4"/>
    <sheet name="Unit Accounts" sheetId="4" r:id="rId5"/>
    <sheet name="Trustee Report" sheetId="6" r:id="rId6"/>
    <sheet name="Examination certificate" sheetId="5" r:id="rId7"/>
    <sheet name="Gift Aid Register" sheetId="11" r:id="rId8"/>
    <sheet name="Gift Aid Summary" sheetId="10" r:id="rId9"/>
  </sheets>
  <definedNames>
    <definedName name="_xlnm.Print_Area" localSheetId="0">'Unit Details'!$A$1:$I$41</definedName>
    <definedName name="_xlnm.Print_Area" localSheetId="1">'Unit Details 2'!$A$1:$H$35</definedName>
    <definedName name="_xlnm.Print_Titles" localSheetId="3">'Enter Payments'!$1:$8</definedName>
    <definedName name="_xlnm.Print_Titles" localSheetId="2">'Enter Receipts'!$2:$8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G84" i="1" l="1"/>
  <c r="F84" i="1"/>
  <c r="F57" i="2" s="1"/>
  <c r="G57" i="2" l="1"/>
  <c r="C54" i="6"/>
  <c r="J54" i="4"/>
  <c r="J50" i="4"/>
  <c r="D40" i="1" l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20" i="1" l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52" i="1"/>
  <c r="E52" i="1"/>
  <c r="D53" i="1"/>
  <c r="E53" i="1"/>
  <c r="D54" i="1"/>
  <c r="E54" i="1"/>
  <c r="E2" i="2" l="1"/>
  <c r="N2" i="2"/>
  <c r="F4" i="2"/>
  <c r="K4" i="2"/>
  <c r="E59" i="2"/>
  <c r="F59" i="2"/>
  <c r="G59" i="2"/>
  <c r="H59" i="2"/>
  <c r="J23" i="4" s="1"/>
  <c r="I59" i="2"/>
  <c r="J24" i="4" s="1"/>
  <c r="J59" i="2"/>
  <c r="K59" i="2"/>
  <c r="L59" i="2"/>
  <c r="M59" i="2"/>
  <c r="N59" i="2"/>
  <c r="O59" i="2"/>
  <c r="J27" i="4" s="1"/>
  <c r="P59" i="2"/>
  <c r="J29" i="4" s="1"/>
  <c r="Q59" i="2"/>
  <c r="J28" i="4" s="1"/>
  <c r="J32" i="4" s="1"/>
  <c r="R59" i="2"/>
  <c r="D2" i="1"/>
  <c r="M2" i="1"/>
  <c r="E4" i="1"/>
  <c r="K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J7" i="4"/>
  <c r="H84" i="1"/>
  <c r="J8" i="4" s="1"/>
  <c r="I84" i="1"/>
  <c r="J9" i="4" s="1"/>
  <c r="J84" i="1"/>
  <c r="G13" i="4" s="1"/>
  <c r="K84" i="1"/>
  <c r="G12" i="4" s="1"/>
  <c r="L84" i="1"/>
  <c r="M84" i="1"/>
  <c r="J15" i="4" s="1"/>
  <c r="N84" i="1"/>
  <c r="J14" i="4" s="1"/>
  <c r="O84" i="1"/>
  <c r="J16" i="4" s="1"/>
  <c r="D4" i="5"/>
  <c r="J4" i="5"/>
  <c r="H7" i="5"/>
  <c r="K7" i="5"/>
  <c r="L30" i="11"/>
  <c r="M30" i="11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B4" i="6"/>
  <c r="B6" i="6"/>
  <c r="C9" i="6"/>
  <c r="C12" i="6"/>
  <c r="C14" i="6"/>
  <c r="C15" i="6"/>
  <c r="C16" i="6"/>
  <c r="C17" i="6"/>
  <c r="C18" i="6"/>
  <c r="C19" i="6"/>
  <c r="C20" i="6"/>
  <c r="C22" i="6"/>
  <c r="C23" i="6"/>
  <c r="C24" i="6"/>
  <c r="C25" i="6"/>
  <c r="C26" i="6"/>
  <c r="D37" i="6"/>
  <c r="C39" i="6"/>
  <c r="C40" i="6"/>
  <c r="D45" i="6"/>
  <c r="D46" i="6"/>
  <c r="C49" i="6"/>
  <c r="C50" i="6"/>
  <c r="C52" i="6"/>
  <c r="C53" i="6"/>
  <c r="D2" i="4"/>
  <c r="J2" i="4"/>
  <c r="H4" i="4"/>
  <c r="J4" i="4"/>
  <c r="G11" i="4"/>
  <c r="A19" i="4"/>
  <c r="J26" i="4"/>
  <c r="J30" i="4"/>
  <c r="A33" i="4"/>
  <c r="G40" i="4"/>
  <c r="G41" i="4"/>
  <c r="A42" i="4"/>
  <c r="A47" i="4"/>
  <c r="C51" i="4"/>
  <c r="C52" i="4"/>
  <c r="C55" i="4"/>
  <c r="C56" i="4"/>
  <c r="D33" i="10" l="1"/>
  <c r="E84" i="1"/>
  <c r="F36" i="7" s="1"/>
  <c r="G46" i="4" s="1"/>
  <c r="A35" i="4"/>
  <c r="F61" i="2"/>
  <c r="R61" i="2"/>
  <c r="G42" i="4"/>
  <c r="J25" i="4"/>
  <c r="J33" i="4" s="1"/>
  <c r="D84" i="1"/>
  <c r="O86" i="1"/>
  <c r="J13" i="4"/>
  <c r="J19" i="4" s="1"/>
  <c r="F33" i="7" l="1"/>
  <c r="G45" i="4" s="1"/>
  <c r="G47" i="4" s="1"/>
  <c r="J47" i="4" s="1"/>
  <c r="J35" i="4"/>
  <c r="E86" i="1"/>
</calcChain>
</file>

<file path=xl/sharedStrings.xml><?xml version="1.0" encoding="utf-8"?>
<sst xmlns="http://schemas.openxmlformats.org/spreadsheetml/2006/main" count="281" uniqueCount="241">
  <si>
    <t>UNIT NAME</t>
  </si>
  <si>
    <t>TO</t>
  </si>
  <si>
    <t>DATE</t>
  </si>
  <si>
    <t>DESCRIPTION</t>
  </si>
  <si>
    <t>AMOUNT RECEIVED</t>
  </si>
  <si>
    <t>BANK</t>
  </si>
  <si>
    <t>CASH</t>
  </si>
  <si>
    <t>Subscriptions</t>
  </si>
  <si>
    <t>Donations</t>
  </si>
  <si>
    <t>Fund Raising</t>
  </si>
  <si>
    <t>Charitable Income</t>
  </si>
  <si>
    <t>Grants</t>
  </si>
  <si>
    <t>Legacies</t>
  </si>
  <si>
    <t>Bank</t>
  </si>
  <si>
    <t>Interest</t>
  </si>
  <si>
    <t>Sundry</t>
  </si>
  <si>
    <t>Sales</t>
  </si>
  <si>
    <t>Other</t>
  </si>
  <si>
    <t>Income</t>
  </si>
  <si>
    <t>RECEIPTS SHEET FOR THE PERIOD    FROM</t>
  </si>
  <si>
    <t xml:space="preserve">CHARITY NUMBER  </t>
  </si>
  <si>
    <t>TOTALS</t>
  </si>
  <si>
    <t>PAYMENTS SHEET FOR THE PERIOD  FROM</t>
  </si>
  <si>
    <t>AMOUNT PAID</t>
  </si>
  <si>
    <t>expenses</t>
  </si>
  <si>
    <t>Raising</t>
  </si>
  <si>
    <t xml:space="preserve">Fund </t>
  </si>
  <si>
    <t>paid to</t>
  </si>
  <si>
    <t xml:space="preserve">Census </t>
  </si>
  <si>
    <t>Camps</t>
  </si>
  <si>
    <t>Trips</t>
  </si>
  <si>
    <t>Room</t>
  </si>
  <si>
    <t>Hire</t>
  </si>
  <si>
    <t>Books, Badges</t>
  </si>
  <si>
    <t>Materials</t>
  </si>
  <si>
    <t>Leaflets</t>
  </si>
  <si>
    <t>Printing</t>
  </si>
  <si>
    <t>Advertising</t>
  </si>
  <si>
    <t>Costs</t>
  </si>
  <si>
    <t>General</t>
  </si>
  <si>
    <t>Admin</t>
  </si>
  <si>
    <t>Proof of Balance</t>
  </si>
  <si>
    <t>Guiding Activities &amp; Events</t>
  </si>
  <si>
    <t>Previous</t>
  </si>
  <si>
    <t>Period</t>
  </si>
  <si>
    <t>RECEIPTS</t>
  </si>
  <si>
    <t>Membership Subscriptions</t>
  </si>
  <si>
    <t>Proceeds from Fund Raising Activities</t>
  </si>
  <si>
    <t>Grants Received</t>
  </si>
  <si>
    <t>Donations Received</t>
  </si>
  <si>
    <t>Miscellaneous Sales</t>
  </si>
  <si>
    <t>Other General Income</t>
  </si>
  <si>
    <t>Total Receipts</t>
  </si>
  <si>
    <t>PAYMENTS</t>
  </si>
  <si>
    <t>Membership Subscriptions to County</t>
  </si>
  <si>
    <t>Expenses of Fund Raising Activities</t>
  </si>
  <si>
    <t>Publicity Expenses</t>
  </si>
  <si>
    <t>Cost of Miscellaneous Sales</t>
  </si>
  <si>
    <t>Donations Made</t>
  </si>
  <si>
    <t>Administrative Costs</t>
  </si>
  <si>
    <t>Other General Costs</t>
  </si>
  <si>
    <t>Total Payments</t>
  </si>
  <si>
    <t>Surplus (Deficit) for the Period</t>
  </si>
  <si>
    <t>STATEMENT OF BALANCES</t>
  </si>
  <si>
    <t>Opening Balances</t>
  </si>
  <si>
    <t>Cash</t>
  </si>
  <si>
    <t>Closing Balances</t>
  </si>
  <si>
    <t>Trustees Annual Report</t>
  </si>
  <si>
    <t>Charity Name</t>
  </si>
  <si>
    <t>Charity Number</t>
  </si>
  <si>
    <t>Charity Address</t>
  </si>
  <si>
    <t xml:space="preserve">The above unit is an unincorporated association. It has no written constitution, but operates in accordance </t>
  </si>
  <si>
    <t>with the Guiding Manual published by Girlguiding UK, the operating name of the Guide Association.</t>
  </si>
  <si>
    <t>The charity's main income is subscription income. The charity aims to hold sufficient cash funds to meet all</t>
  </si>
  <si>
    <t>expenditure due and anticipated during a 2 month period.</t>
  </si>
  <si>
    <t>signed……………………………………………Name…………………………………………….Date…………………………</t>
  </si>
  <si>
    <t>INDEPENDENT EXAMINATION CERTIFICATE</t>
  </si>
  <si>
    <t>a)</t>
  </si>
  <si>
    <t>b)</t>
  </si>
  <si>
    <t>The Receipts &amp; Payments Account and Statement of Balances have been properly</t>
  </si>
  <si>
    <t>prepared from the records of the Unit and are in agreement with them,</t>
  </si>
  <si>
    <t>c)</t>
  </si>
  <si>
    <t xml:space="preserve">GIRLGUIDING </t>
  </si>
  <si>
    <t>RECEIPTS &amp; PAYMENTS ACCOUNT FOR THE PERIOD FROM</t>
  </si>
  <si>
    <t>To the best of my knowledge &amp; belief, and in accordance with the information &amp; explanations given to me :</t>
  </si>
  <si>
    <t>I have examined the Trustees' Report, the Units Accounting records, and the Receipts &amp; Payments</t>
  </si>
  <si>
    <t>Account and Statement of Balances that are attached as part of this document.</t>
  </si>
  <si>
    <t xml:space="preserve">RECEIPTS &amp; PAYMENTS ACCOUNT </t>
  </si>
  <si>
    <t>FOR THE PERIOD FROM</t>
  </si>
  <si>
    <t xml:space="preserve">Guiding </t>
  </si>
  <si>
    <t>Activities</t>
  </si>
  <si>
    <t>Received</t>
  </si>
  <si>
    <t>Made</t>
  </si>
  <si>
    <t>GIRLGUIDING SCOTLAND</t>
  </si>
  <si>
    <t>CHARITY NUMBER</t>
  </si>
  <si>
    <t>YEAR</t>
  </si>
  <si>
    <t>FROM</t>
  </si>
  <si>
    <t>UNIT LEADER</t>
  </si>
  <si>
    <t>ASSISTANT GUIDERS</t>
  </si>
  <si>
    <t>CONTACT ADDRESS</t>
  </si>
  <si>
    <t>SCO</t>
  </si>
  <si>
    <t>Signed …………………………………………………….</t>
  </si>
  <si>
    <t>Dated ………………………………………..</t>
  </si>
  <si>
    <t>Name……………………………………………………….</t>
  </si>
  <si>
    <t>Qualification………………………………..</t>
  </si>
  <si>
    <t>Cheque</t>
  </si>
  <si>
    <t>Number</t>
  </si>
  <si>
    <t>CHEQUES</t>
  </si>
  <si>
    <t>Paid in to</t>
  </si>
  <si>
    <t>Kept in</t>
  </si>
  <si>
    <t>BANK BALANCES</t>
  </si>
  <si>
    <t>Opening balance</t>
  </si>
  <si>
    <t>Closing Balance</t>
  </si>
  <si>
    <t>CASH BALANCES</t>
  </si>
  <si>
    <t>d)</t>
  </si>
  <si>
    <t>Contra</t>
  </si>
  <si>
    <t>Deposit</t>
  </si>
  <si>
    <t>to Bank</t>
  </si>
  <si>
    <t>Deposit to</t>
  </si>
  <si>
    <t>Investment Income</t>
  </si>
  <si>
    <t>In addition to the above balances the unit has other assets at a valuation of</t>
  </si>
  <si>
    <t>Being</t>
  </si>
  <si>
    <t>Date</t>
  </si>
  <si>
    <t>………………………………………</t>
  </si>
  <si>
    <t>Prepared By (signature)………………………..</t>
  </si>
  <si>
    <t>Approved by Trustee   Name……………………………………….</t>
  </si>
  <si>
    <t>Signature ……………………………………….</t>
  </si>
  <si>
    <t>Date………………………………………</t>
  </si>
  <si>
    <t>Liabilities at the year end (if appropriate) comprised the following</t>
  </si>
  <si>
    <t>All funds held by the charity are unrestricted in nature</t>
  </si>
  <si>
    <t>My examination has been carried out under Section 44(1)(c of the Charities &amp; Trustee Investment (Scotland) Act 2005.</t>
  </si>
  <si>
    <t>at Year End</t>
  </si>
  <si>
    <t>Trustees</t>
  </si>
  <si>
    <t>Trustees resigned</t>
  </si>
  <si>
    <t>during Year</t>
  </si>
  <si>
    <t>The Guide Association is incorporated under a Royal Charter which gives power to form units across</t>
  </si>
  <si>
    <t>the United Kingdom.</t>
  </si>
  <si>
    <t>Its trustees are the volunteer adult leaders appointed as Guiders in terms of the said Guiding Manual,</t>
  </si>
  <si>
    <t>and in accordance with the Royal Charter</t>
  </si>
  <si>
    <t>The charity's aim is to help girls and young women develop their potential to be leaders and effective</t>
  </si>
  <si>
    <t xml:space="preserve">citizens by delivering a programme of informal education in accordance with the ethos and </t>
  </si>
  <si>
    <t>in the area, and conducted other activities as shown below :</t>
  </si>
  <si>
    <t>Further information (if applicable)</t>
  </si>
  <si>
    <t xml:space="preserve">                                                                          </t>
  </si>
  <si>
    <t xml:space="preserve">     Services or facilities donated to the Charity </t>
  </si>
  <si>
    <t xml:space="preserve">     Explanation of any operating deficit</t>
  </si>
  <si>
    <t>(the movement in balances equates to the surpul/deficit form the period shown above)</t>
  </si>
  <si>
    <t>The charity trustees consider that the audit requirement of Regulation 10(1)(d) of the Charities Accounts (Scotland)</t>
  </si>
  <si>
    <t>Regulations 2006 does not apply and therefore the Unit is eligible to have an independent examination.</t>
  </si>
  <si>
    <t>The Receipts &amp; Payments Account &amp; Statement of Balances comply with Regulation 9</t>
  </si>
  <si>
    <t>of the 2006 Accounts Regulations and with the Unit's effective Constitution.</t>
  </si>
  <si>
    <t>reasonable cause to believe that in any material respect, the requirements of Section 33 of the</t>
  </si>
  <si>
    <t>2005 Act and Regulations 4 and 9 of the 2006 Accounts Regulations have not been met.</t>
  </si>
  <si>
    <t xml:space="preserve">or </t>
  </si>
  <si>
    <t>* In the course of my examination, no matter has come to my attention which gives me</t>
  </si>
  <si>
    <t>* In the course of my examination the following matters of a material nature have come to my attention :</t>
  </si>
  <si>
    <t>……………………………………………………………………………………………………………………………………..</t>
  </si>
  <si>
    <t>(please delete alternative paragraph * as appropriste)</t>
  </si>
  <si>
    <t>UNIT OFFICIALS AT YEAR END</t>
  </si>
  <si>
    <t>UNIT OFFICIALS WHO RESIGNED DURING THE YEAR</t>
  </si>
  <si>
    <t>During the above period the charity provided this programme to girls numbering</t>
  </si>
  <si>
    <t xml:space="preserve">principles of Girlguiding UK. </t>
  </si>
  <si>
    <t>SUPPLEMENTARY INFORMATION</t>
  </si>
  <si>
    <t>Enter the average number of girls in the unit during the year</t>
  </si>
  <si>
    <t>Briefly describe the two main activities during the year, excluding regular weekly activities</t>
  </si>
  <si>
    <t>No remuneration was paid to Trustees during the year.</t>
  </si>
  <si>
    <t>Legitimate expenses reimbursed to Trustees during the Year, for travel and other related</t>
  </si>
  <si>
    <t>If expenses have been re-imbursed to the Unit Leader or Assistant Guiders</t>
  </si>
  <si>
    <t>If you have received any donated equipment, materials or services during the year, please</t>
  </si>
  <si>
    <t>detail below</t>
  </si>
  <si>
    <t>If your accounts show a deficit for the year (expenses greater than income), please enter</t>
  </si>
  <si>
    <t>the reasons below</t>
  </si>
  <si>
    <t>If you hold equipment or other assets with a value of more than £100 please detail below</t>
  </si>
  <si>
    <t>description of asset</t>
  </si>
  <si>
    <t>value</t>
  </si>
  <si>
    <t xml:space="preserve">If you owed any money at the year end please enter the total amount </t>
  </si>
  <si>
    <t xml:space="preserve">and describe the liabilities </t>
  </si>
  <si>
    <t>Ref</t>
  </si>
  <si>
    <t>Name of Child</t>
  </si>
  <si>
    <t>Gift Aid Signatory</t>
  </si>
  <si>
    <t xml:space="preserve">Date last </t>
  </si>
  <si>
    <t>Term 1</t>
  </si>
  <si>
    <t>Term 4</t>
  </si>
  <si>
    <t>Total Paid</t>
  </si>
  <si>
    <t>Gift Aid</t>
  </si>
  <si>
    <t>Total</t>
  </si>
  <si>
    <t>payment</t>
  </si>
  <si>
    <t xml:space="preserve">B </t>
  </si>
  <si>
    <t>Sheet 1</t>
  </si>
  <si>
    <t>No</t>
  </si>
  <si>
    <t>Name of Donor</t>
  </si>
  <si>
    <t xml:space="preserve">Date of payment </t>
  </si>
  <si>
    <t>Total donation(s)</t>
  </si>
  <si>
    <t>(or latest in series)</t>
  </si>
  <si>
    <t>received(£)</t>
  </si>
  <si>
    <t>Amount brought forward (if any)</t>
  </si>
  <si>
    <t>From Sheet 2</t>
  </si>
  <si>
    <t>Total amount of Gift Aid donations</t>
  </si>
  <si>
    <t>(or to be carried forward if more than one schedule used)</t>
  </si>
  <si>
    <t>Copy to Box B on p2 of R68</t>
  </si>
  <si>
    <t>Subscriptions Received</t>
  </si>
  <si>
    <t>(Parent/Guardian)</t>
  </si>
  <si>
    <t>Year</t>
  </si>
  <si>
    <t>Y or N</t>
  </si>
  <si>
    <t>Gift Aided</t>
  </si>
  <si>
    <t>Non Gift Aided</t>
  </si>
  <si>
    <t>Term 2</t>
  </si>
  <si>
    <t>Term 3</t>
  </si>
  <si>
    <t>expenses necessarily incurred by them in fulfilling their duties amounted to                     £</t>
  </si>
  <si>
    <t>and were paid to individual Trustees numbering</t>
  </si>
  <si>
    <t>and the number of Trustees who received payments</t>
  </si>
  <si>
    <t>in respect of travel or other incidental expenses, enter the amount here  £</t>
  </si>
  <si>
    <t>Address   ………………………………………………………………………………….</t>
  </si>
  <si>
    <t xml:space="preserve">               …………………………………………………………………………………..</t>
  </si>
  <si>
    <t>Gift Aid Summary</t>
  </si>
  <si>
    <t>Gift Aid Register</t>
  </si>
  <si>
    <t>Totals</t>
  </si>
  <si>
    <t>GGUK</t>
  </si>
  <si>
    <t>Ullapool</t>
  </si>
  <si>
    <t>Ross-shire</t>
  </si>
  <si>
    <t>Banked</t>
  </si>
  <si>
    <t>Rachael Pringle</t>
  </si>
  <si>
    <t>Jemma Middleton</t>
  </si>
  <si>
    <t>1st Ullapool Guides</t>
  </si>
  <si>
    <t>Fran Harrison</t>
  </si>
  <si>
    <t>Heidi Macauly</t>
  </si>
  <si>
    <t>04.02.25</t>
  </si>
  <si>
    <t>05.03.25</t>
  </si>
  <si>
    <t>01.04.25</t>
  </si>
  <si>
    <t>000626</t>
  </si>
  <si>
    <t>000627</t>
  </si>
  <si>
    <t>Rememberance Day Wreath</t>
  </si>
  <si>
    <t>24.12.24</t>
  </si>
  <si>
    <t>27.03.25</t>
  </si>
  <si>
    <t>000624</t>
  </si>
  <si>
    <t>Census 2024 payment paid back</t>
  </si>
  <si>
    <t>Census to GGUK 2025</t>
  </si>
  <si>
    <t>Bonfire night activities with smores and ghost stories</t>
  </si>
  <si>
    <t>Stargazing evening with planet activities</t>
  </si>
  <si>
    <t>IV26 2TD</t>
  </si>
  <si>
    <t>48 St Valery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</si>
</sst>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dd/mm/yyyy;@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4" xfId="0" applyNumberFormat="1" applyBorder="1"/>
    <xf numFmtId="4" fontId="1" fillId="0" borderId="5" xfId="0" applyNumberFormat="1" applyFont="1" applyBorder="1"/>
    <xf numFmtId="4" fontId="0" fillId="0" borderId="5" xfId="0" applyNumberFormat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1" fillId="0" borderId="0" xfId="0" applyFont="1" applyAlignment="1">
      <alignment horizontal="center"/>
    </xf>
    <xf numFmtId="15" fontId="0" fillId="0" borderId="6" xfId="0" applyNumberFormat="1" applyBorder="1"/>
    <xf numFmtId="15" fontId="1" fillId="0" borderId="7" xfId="0" applyNumberFormat="1" applyFont="1" applyBorder="1"/>
    <xf numFmtId="15" fontId="0" fillId="0" borderId="7" xfId="0" applyNumberFormat="1" applyBorder="1"/>
    <xf numFmtId="15" fontId="0" fillId="0" borderId="8" xfId="0" applyNumberFormat="1" applyBorder="1"/>
    <xf numFmtId="15" fontId="0" fillId="0" borderId="0" xfId="0" applyNumberFormat="1"/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9" xfId="0" applyNumberFormat="1" applyFont="1" applyBorder="1"/>
    <xf numFmtId="15" fontId="1" fillId="0" borderId="9" xfId="0" applyNumberFormat="1" applyFont="1" applyBorder="1" applyAlignment="1">
      <alignment horizontal="center"/>
    </xf>
    <xf numFmtId="15" fontId="1" fillId="0" borderId="10" xfId="0" applyNumberFormat="1" applyFont="1" applyBorder="1"/>
    <xf numFmtId="4" fontId="1" fillId="0" borderId="1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14" xfId="0" applyFont="1" applyBorder="1"/>
    <xf numFmtId="0" fontId="1" fillId="0" borderId="7" xfId="0" applyFont="1" applyBorder="1"/>
    <xf numFmtId="0" fontId="1" fillId="0" borderId="15" xfId="0" applyFont="1" applyBorder="1"/>
    <xf numFmtId="3" fontId="1" fillId="0" borderId="9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/>
    <xf numFmtId="0" fontId="1" fillId="0" borderId="8" xfId="0" applyFont="1" applyBorder="1"/>
    <xf numFmtId="0" fontId="1" fillId="0" borderId="3" xfId="0" applyFont="1" applyBorder="1"/>
    <xf numFmtId="3" fontId="1" fillId="0" borderId="6" xfId="0" applyNumberFormat="1" applyFont="1" applyBorder="1"/>
    <xf numFmtId="0" fontId="1" fillId="0" borderId="1" xfId="0" applyFont="1" applyBorder="1"/>
    <xf numFmtId="0" fontId="1" fillId="0" borderId="4" xfId="0" applyFont="1" applyBorder="1"/>
    <xf numFmtId="3" fontId="1" fillId="0" borderId="7" xfId="0" applyNumberFormat="1" applyFont="1" applyBorder="1"/>
    <xf numFmtId="0" fontId="1" fillId="0" borderId="17" xfId="0" applyFont="1" applyBorder="1"/>
    <xf numFmtId="3" fontId="1" fillId="0" borderId="11" xfId="0" applyNumberFormat="1" applyFont="1" applyBorder="1"/>
    <xf numFmtId="0" fontId="1" fillId="0" borderId="18" xfId="0" applyFont="1" applyBorder="1"/>
    <xf numFmtId="0" fontId="1" fillId="0" borderId="19" xfId="0" applyFont="1" applyBorder="1"/>
    <xf numFmtId="4" fontId="1" fillId="0" borderId="16" xfId="0" applyNumberFormat="1" applyFont="1" applyBorder="1"/>
    <xf numFmtId="3" fontId="1" fillId="0" borderId="10" xfId="0" applyNumberFormat="1" applyFont="1" applyBorder="1"/>
    <xf numFmtId="3" fontId="1" fillId="0" borderId="8" xfId="0" applyNumberFormat="1" applyFont="1" applyBorder="1"/>
    <xf numFmtId="3" fontId="1" fillId="0" borderId="0" xfId="0" applyNumberFormat="1" applyFont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4" fontId="1" fillId="0" borderId="4" xfId="0" applyNumberFormat="1" applyFont="1" applyBorder="1" applyAlignment="1">
      <alignment horizontal="center"/>
    </xf>
    <xf numFmtId="15" fontId="1" fillId="0" borderId="11" xfId="0" applyNumberFormat="1" applyFont="1" applyBorder="1" applyAlignment="1">
      <alignment horizontal="center"/>
    </xf>
    <xf numFmtId="4" fontId="1" fillId="0" borderId="11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4" fontId="0" fillId="2" borderId="13" xfId="0" applyNumberFormat="1" applyFill="1" applyBorder="1"/>
    <xf numFmtId="4" fontId="0" fillId="2" borderId="5" xfId="0" applyNumberFormat="1" applyFill="1" applyBorder="1"/>
    <xf numFmtId="4" fontId="0" fillId="2" borderId="0" xfId="0" applyNumberFormat="1" applyFill="1"/>
    <xf numFmtId="4" fontId="0" fillId="2" borderId="12" xfId="0" applyNumberFormat="1" applyFill="1" applyBorder="1"/>
    <xf numFmtId="2" fontId="1" fillId="3" borderId="12" xfId="0" applyNumberFormat="1" applyFont="1" applyFill="1" applyBorder="1"/>
    <xf numFmtId="15" fontId="1" fillId="0" borderId="12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Protection="1">
      <protection locked="0"/>
    </xf>
    <xf numFmtId="15" fontId="0" fillId="0" borderId="11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0" fontId="0" fillId="0" borderId="0" xfId="0" applyProtection="1">
      <protection locked="0"/>
    </xf>
    <xf numFmtId="15" fontId="0" fillId="0" borderId="10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7" xfId="0" applyNumberFormat="1" applyBorder="1" applyProtection="1">
      <protection locked="0"/>
    </xf>
    <xf numFmtId="49" fontId="0" fillId="0" borderId="11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3" fontId="1" fillId="0" borderId="11" xfId="0" applyNumberFormat="1" applyFont="1" applyBorder="1" applyProtection="1">
      <protection locked="0"/>
    </xf>
    <xf numFmtId="3" fontId="1" fillId="0" borderId="12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3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21" xfId="0" applyFont="1" applyBorder="1"/>
    <xf numFmtId="0" fontId="1" fillId="0" borderId="25" xfId="0" applyFont="1" applyBorder="1"/>
    <xf numFmtId="4" fontId="1" fillId="0" borderId="26" xfId="0" applyNumberFormat="1" applyFont="1" applyBorder="1"/>
    <xf numFmtId="0" fontId="1" fillId="0" borderId="27" xfId="0" applyFont="1" applyBorder="1"/>
    <xf numFmtId="4" fontId="1" fillId="0" borderId="28" xfId="0" applyNumberFormat="1" applyFont="1" applyBorder="1"/>
    <xf numFmtId="0" fontId="1" fillId="0" borderId="26" xfId="0" applyFont="1" applyBorder="1"/>
    <xf numFmtId="0" fontId="1" fillId="0" borderId="20" xfId="0" applyFont="1" applyBorder="1"/>
    <xf numFmtId="15" fontId="1" fillId="0" borderId="15" xfId="0" applyNumberFormat="1" applyFont="1" applyBorder="1"/>
    <xf numFmtId="15" fontId="1" fillId="0" borderId="20" xfId="0" applyNumberFormat="1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1" xfId="0" applyFont="1" applyBorder="1"/>
    <xf numFmtId="0" fontId="1" fillId="0" borderId="5" xfId="0" applyFont="1" applyBorder="1" applyProtection="1">
      <protection locked="0"/>
    </xf>
    <xf numFmtId="4" fontId="1" fillId="0" borderId="6" xfId="0" applyNumberFormat="1" applyFont="1" applyBorder="1"/>
    <xf numFmtId="4" fontId="1" fillId="0" borderId="7" xfId="0" applyNumberFormat="1" applyFont="1" applyBorder="1"/>
    <xf numFmtId="4" fontId="1" fillId="0" borderId="8" xfId="0" applyNumberFormat="1" applyFont="1" applyBorder="1"/>
    <xf numFmtId="4" fontId="1" fillId="0" borderId="3" xfId="0" applyNumberFormat="1" applyFont="1" applyBorder="1"/>
    <xf numFmtId="0" fontId="1" fillId="0" borderId="33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25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center"/>
      <protection locked="0"/>
    </xf>
    <xf numFmtId="15" fontId="1" fillId="0" borderId="25" xfId="0" applyNumberFormat="1" applyFont="1" applyBorder="1" applyAlignment="1" applyProtection="1">
      <alignment horizontal="center"/>
      <protection locked="0"/>
    </xf>
    <xf numFmtId="0" fontId="1" fillId="0" borderId="34" xfId="0" applyFont="1" applyBorder="1"/>
    <xf numFmtId="0" fontId="3" fillId="0" borderId="30" xfId="0" applyFont="1" applyBorder="1" applyAlignment="1">
      <alignment horizontal="center"/>
    </xf>
    <xf numFmtId="2" fontId="1" fillId="0" borderId="19" xfId="0" applyNumberFormat="1" applyFont="1" applyBorder="1"/>
    <xf numFmtId="0" fontId="3" fillId="0" borderId="25" xfId="0" applyFont="1" applyBorder="1" applyAlignment="1">
      <alignment horizontal="center"/>
    </xf>
    <xf numFmtId="2" fontId="1" fillId="0" borderId="35" xfId="0" applyNumberFormat="1" applyFont="1" applyBorder="1" applyProtection="1">
      <protection locked="0"/>
    </xf>
    <xf numFmtId="2" fontId="1" fillId="0" borderId="30" xfId="0" applyNumberFormat="1" applyFont="1" applyBorder="1" applyProtection="1">
      <protection locked="0"/>
    </xf>
    <xf numFmtId="2" fontId="1" fillId="0" borderId="25" xfId="0" applyNumberFormat="1" applyFont="1" applyBorder="1"/>
    <xf numFmtId="2" fontId="1" fillId="0" borderId="25" xfId="0" applyNumberFormat="1" applyFont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3" xfId="0" applyBorder="1"/>
    <xf numFmtId="0" fontId="0" fillId="0" borderId="12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21" xfId="0" applyNumberFormat="1" applyFont="1" applyBorder="1"/>
    <xf numFmtId="0" fontId="5" fillId="0" borderId="36" xfId="0" applyFont="1" applyBorder="1"/>
    <xf numFmtId="0" fontId="5" fillId="0" borderId="27" xfId="0" applyFont="1" applyBorder="1"/>
    <xf numFmtId="2" fontId="5" fillId="0" borderId="27" xfId="0" applyNumberFormat="1" applyFont="1" applyBorder="1"/>
    <xf numFmtId="2" fontId="5" fillId="0" borderId="37" xfId="0" applyNumberFormat="1" applyFont="1" applyBorder="1"/>
    <xf numFmtId="2" fontId="1" fillId="0" borderId="27" xfId="0" applyNumberFormat="1" applyFont="1" applyBorder="1"/>
    <xf numFmtId="0" fontId="6" fillId="0" borderId="0" xfId="0" applyFont="1"/>
    <xf numFmtId="0" fontId="5" fillId="0" borderId="14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4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/>
    </xf>
    <xf numFmtId="0" fontId="8" fillId="0" borderId="37" xfId="0" applyFont="1" applyBorder="1" applyAlignment="1">
      <alignment horizontal="left" vertical="center" wrapText="1"/>
    </xf>
    <xf numFmtId="165" fontId="8" fillId="0" borderId="36" xfId="0" applyNumberFormat="1" applyFont="1" applyBorder="1" applyAlignment="1">
      <alignment horizontal="center"/>
    </xf>
    <xf numFmtId="165" fontId="8" fillId="0" borderId="37" xfId="0" applyNumberFormat="1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16" fontId="8" fillId="0" borderId="37" xfId="0" applyNumberFormat="1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right"/>
    </xf>
    <xf numFmtId="0" fontId="9" fillId="0" borderId="27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37" xfId="0" applyFont="1" applyBorder="1"/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/>
    <xf numFmtId="2" fontId="1" fillId="0" borderId="21" xfId="0" applyNumberFormat="1" applyFont="1" applyBorder="1" applyAlignment="1">
      <alignment horizontal="center"/>
    </xf>
    <xf numFmtId="0" fontId="1" fillId="0" borderId="36" xfId="0" applyFont="1" applyBorder="1"/>
    <xf numFmtId="0" fontId="1" fillId="0" borderId="2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12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4" xfId="0" applyFont="1" applyBorder="1"/>
    <xf numFmtId="0" fontId="5" fillId="0" borderId="7" xfId="0" applyFont="1" applyBorder="1"/>
    <xf numFmtId="0" fontId="5" fillId="0" borderId="5" xfId="0" applyFont="1" applyBorder="1"/>
    <xf numFmtId="2" fontId="1" fillId="0" borderId="39" xfId="0" applyNumberFormat="1" applyFont="1" applyBorder="1" applyAlignment="1">
      <alignment horizontal="center"/>
    </xf>
    <xf numFmtId="2" fontId="1" fillId="0" borderId="40" xfId="0" applyNumberFormat="1" applyFont="1" applyBorder="1"/>
    <xf numFmtId="2" fontId="5" fillId="0" borderId="40" xfId="0" applyNumberFormat="1" applyFont="1" applyBorder="1"/>
    <xf numFmtId="0" fontId="5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7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23" xfId="0" applyFont="1" applyBorder="1" applyAlignment="1">
      <alignment horizontal="center"/>
    </xf>
    <xf numFmtId="0" fontId="1" fillId="0" borderId="4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right"/>
    </xf>
    <xf numFmtId="0" fontId="5" fillId="0" borderId="42" xfId="0" applyFont="1" applyBorder="1" applyAlignment="1">
      <alignment horizontal="center"/>
    </xf>
    <xf numFmtId="164" fontId="2" fillId="0" borderId="4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40" xfId="0" applyFont="1" applyBorder="1" applyAlignment="1">
      <alignment horizontal="left"/>
    </xf>
    <xf numFmtId="0" fontId="5" fillId="0" borderId="44" xfId="0" applyFont="1" applyBorder="1" applyAlignment="1">
      <alignment horizontal="center"/>
    </xf>
    <xf numFmtId="4" fontId="1" fillId="4" borderId="9" xfId="0" applyNumberFormat="1" applyFont="1" applyFill="1" applyBorder="1" applyAlignment="1">
      <alignment horizontal="center"/>
    </xf>
    <xf numFmtId="4" fontId="1" fillId="4" borderId="10" xfId="0" applyNumberFormat="1" applyFont="1" applyFill="1" applyBorder="1" applyAlignment="1">
      <alignment horizontal="center"/>
    </xf>
    <xf numFmtId="4" fontId="0" fillId="4" borderId="7" xfId="0" applyNumberFormat="1" applyFill="1" applyBorder="1"/>
    <xf numFmtId="4" fontId="0" fillId="4" borderId="11" xfId="0" applyNumberFormat="1" applyFill="1" applyBorder="1"/>
    <xf numFmtId="4" fontId="0" fillId="4" borderId="13" xfId="0" applyNumberFormat="1" applyFill="1" applyBorder="1"/>
    <xf numFmtId="49" fontId="5" fillId="0" borderId="11" xfId="0" applyNumberFormat="1" applyFont="1" applyBorder="1" applyProtection="1">
      <protection locked="0"/>
    </xf>
    <xf numFmtId="0" fontId="1" fillId="0" borderId="48" xfId="0" applyFont="1" applyBorder="1"/>
    <xf numFmtId="0" fontId="1" fillId="4" borderId="20" xfId="0" applyFont="1" applyFill="1" applyBorder="1" applyAlignment="1">
      <alignment horizontal="center"/>
    </xf>
    <xf numFmtId="15" fontId="1" fillId="4" borderId="12" xfId="0" applyNumberFormat="1" applyFont="1" applyFill="1" applyBorder="1"/>
    <xf numFmtId="4" fontId="1" fillId="4" borderId="22" xfId="0" applyNumberFormat="1" applyFont="1" applyFill="1" applyBorder="1"/>
    <xf numFmtId="4" fontId="1" fillId="4" borderId="23" xfId="0" applyNumberFormat="1" applyFont="1" applyFill="1" applyBorder="1"/>
    <xf numFmtId="4" fontId="1" fillId="4" borderId="24" xfId="0" applyNumberFormat="1" applyFont="1" applyFill="1" applyBorder="1"/>
    <xf numFmtId="4" fontId="1" fillId="4" borderId="12" xfId="0" applyNumberFormat="1" applyFont="1" applyFill="1" applyBorder="1"/>
    <xf numFmtId="4" fontId="1" fillId="4" borderId="26" xfId="0" applyNumberFormat="1" applyFont="1" applyFill="1" applyBorder="1"/>
    <xf numFmtId="4" fontId="1" fillId="4" borderId="0" xfId="0" applyNumberFormat="1" applyFont="1" applyFill="1"/>
    <xf numFmtId="4" fontId="1" fillId="4" borderId="49" xfId="0" applyNumberFormat="1" applyFont="1" applyFill="1" applyBorder="1"/>
    <xf numFmtId="0" fontId="1" fillId="4" borderId="12" xfId="0" applyFont="1" applyFill="1" applyBorder="1" applyProtection="1">
      <protection locked="0"/>
    </xf>
    <xf numFmtId="0" fontId="1" fillId="4" borderId="14" xfId="0" applyFont="1" applyFill="1" applyBorder="1"/>
    <xf numFmtId="0" fontId="1" fillId="4" borderId="16" xfId="0" applyFont="1" applyFill="1" applyBorder="1"/>
    <xf numFmtId="3" fontId="1" fillId="4" borderId="12" xfId="0" applyNumberFormat="1" applyFont="1" applyFill="1" applyBorder="1"/>
    <xf numFmtId="0" fontId="1" fillId="4" borderId="0" xfId="0" applyFont="1" applyFill="1"/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5" xfId="0" applyFont="1" applyFill="1" applyBorder="1"/>
    <xf numFmtId="15" fontId="1" fillId="4" borderId="15" xfId="0" applyNumberFormat="1" applyFont="1" applyFill="1" applyBorder="1"/>
    <xf numFmtId="0" fontId="0" fillId="0" borderId="10" xfId="0" applyBorder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4" fontId="0" fillId="4" borderId="0" xfId="0" applyNumberFormat="1" applyFill="1"/>
    <xf numFmtId="4" fontId="0" fillId="5" borderId="7" xfId="0" applyNumberFormat="1" applyFill="1" applyBorder="1" applyProtection="1">
      <protection locked="0"/>
    </xf>
    <xf numFmtId="0" fontId="5" fillId="0" borderId="0" xfId="0" applyFont="1" applyProtection="1">
      <protection locked="0"/>
    </xf>
    <xf numFmtId="6" fontId="0" fillId="0" borderId="12" xfId="0" applyNumberFormat="1" applyBorder="1"/>
    <xf numFmtId="0" fontId="1" fillId="0" borderId="4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1" fillId="4" borderId="6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15" fontId="1" fillId="2" borderId="13" xfId="0" applyNumberFormat="1" applyFont="1" applyFill="1" applyBorder="1" applyAlignment="1">
      <alignment horizontal="center"/>
    </xf>
    <xf numFmtId="15" fontId="1" fillId="2" borderId="15" xfId="0" applyNumberFormat="1" applyFont="1" applyFill="1" applyBorder="1" applyAlignment="1">
      <alignment horizontal="center"/>
    </xf>
    <xf numFmtId="15" fontId="1" fillId="2" borderId="2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" fontId="1" fillId="2" borderId="13" xfId="0" applyNumberFormat="1" applyFont="1" applyFill="1" applyBorder="1" applyAlignment="1">
      <alignment horizontal="center"/>
    </xf>
    <xf numFmtId="1" fontId="1" fillId="2" borderId="20" xfId="0" applyNumberFormat="1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4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0"/>
  <sheetViews>
    <sheetView tabSelected="1" zoomScale="50" zoomScaleNormal="50" workbookViewId="0">
      <selection activeCell="B3" sqref="B3"/>
    </sheetView>
  </sheetViews>
  <sheetFormatPr defaultColWidth="9.140625" defaultRowHeight="20.100000000000001" customHeight="1" x14ac:dyDescent="0.2"/>
  <cols>
    <col min="1" max="1" width="9.140625" style="1"/>
    <col min="2" max="2" width="23.7109375" style="1" customWidth="1"/>
    <col min="3" max="3" width="9.140625" style="1"/>
    <col min="4" max="4" width="14" style="1" customWidth="1"/>
    <col min="5" max="5" width="31.7109375" style="1" customWidth="1"/>
    <col min="6" max="6" width="14.42578125" style="1" customWidth="1"/>
    <col min="7" max="7" width="4.140625" style="1" customWidth="1"/>
    <col min="8" max="8" width="11.85546875" style="1" customWidth="1"/>
    <col min="9" max="16384" width="9.140625" style="1"/>
  </cols>
  <sheetData>
    <row r="1" spans="1:8" ht="20.100000000000001" customHeight="1" x14ac:dyDescent="0.2">
      <c r="A1" s="237" t="s">
        <v>93</v>
      </c>
      <c r="B1" s="238"/>
      <c r="C1" s="238"/>
      <c r="D1" s="238"/>
      <c r="E1" s="238"/>
      <c r="F1" s="238"/>
      <c r="G1" s="238"/>
      <c r="H1" s="239"/>
    </row>
    <row r="2" spans="1:8" ht="10.5" customHeight="1" thickBot="1" x14ac:dyDescent="0.25">
      <c r="A2" s="39"/>
      <c r="B2" s="106"/>
      <c r="C2" s="107"/>
      <c r="D2" s="107"/>
      <c r="E2" s="107"/>
      <c r="F2" s="107"/>
      <c r="G2" s="108"/>
      <c r="H2" s="35"/>
    </row>
    <row r="3" spans="1:8" ht="20.100000000000001" customHeight="1" thickBot="1" x14ac:dyDescent="0.25">
      <c r="A3" s="39"/>
      <c r="B3" s="54" t="s">
        <v>0</v>
      </c>
      <c r="D3" s="234" t="s">
        <v>223</v>
      </c>
      <c r="E3" s="235"/>
      <c r="F3" s="236"/>
      <c r="G3" s="109"/>
      <c r="H3" s="35"/>
    </row>
    <row r="4" spans="1:8" ht="9.75" customHeight="1" thickBot="1" x14ac:dyDescent="0.25">
      <c r="A4" s="39"/>
      <c r="B4" s="54"/>
      <c r="G4" s="88"/>
      <c r="H4" s="35"/>
    </row>
    <row r="5" spans="1:8" ht="20.100000000000001" customHeight="1" thickBot="1" x14ac:dyDescent="0.25">
      <c r="A5" s="39"/>
      <c r="B5" s="54" t="s">
        <v>94</v>
      </c>
      <c r="D5" s="19" t="s">
        <v>100</v>
      </c>
      <c r="E5" s="234">
        <v>39105</v>
      </c>
      <c r="F5" s="236"/>
      <c r="G5" s="110"/>
      <c r="H5" s="35"/>
    </row>
    <row r="6" spans="1:8" ht="9" customHeight="1" thickBot="1" x14ac:dyDescent="0.25">
      <c r="A6" s="39"/>
      <c r="B6" s="54"/>
      <c r="G6" s="88"/>
      <c r="H6" s="35"/>
    </row>
    <row r="7" spans="1:8" ht="20.100000000000001" customHeight="1" thickBot="1" x14ac:dyDescent="0.25">
      <c r="A7" s="39"/>
      <c r="B7" s="54" t="s">
        <v>95</v>
      </c>
      <c r="C7" s="1" t="s">
        <v>96</v>
      </c>
      <c r="D7" s="72">
        <v>45474</v>
      </c>
      <c r="E7" s="19"/>
      <c r="F7" s="72">
        <v>45838</v>
      </c>
      <c r="G7" s="111"/>
      <c r="H7" s="35"/>
    </row>
    <row r="8" spans="1:8" ht="9.75" customHeight="1" x14ac:dyDescent="0.2">
      <c r="A8" s="39"/>
      <c r="B8" s="112"/>
      <c r="C8" s="38"/>
      <c r="D8" s="38"/>
      <c r="E8" s="38"/>
      <c r="F8" s="38"/>
      <c r="G8" s="90"/>
      <c r="H8" s="35"/>
    </row>
    <row r="9" spans="1:8" ht="6.75" customHeight="1" x14ac:dyDescent="0.2">
      <c r="A9" s="39"/>
      <c r="H9" s="35"/>
    </row>
    <row r="10" spans="1:8" ht="20.100000000000001" customHeight="1" thickBot="1" x14ac:dyDescent="0.25">
      <c r="A10" s="39"/>
      <c r="B10" s="240" t="s">
        <v>158</v>
      </c>
      <c r="C10" s="241"/>
      <c r="D10" s="241"/>
      <c r="E10" s="241"/>
      <c r="F10" s="241"/>
      <c r="G10" s="113"/>
      <c r="H10" s="35"/>
    </row>
    <row r="11" spans="1:8" ht="20.100000000000001" customHeight="1" thickBot="1" x14ac:dyDescent="0.25">
      <c r="A11" s="39"/>
      <c r="B11" s="54" t="s">
        <v>97</v>
      </c>
      <c r="D11" s="234" t="s">
        <v>221</v>
      </c>
      <c r="E11" s="235"/>
      <c r="F11" s="236"/>
      <c r="G11" s="110"/>
      <c r="H11" s="35"/>
    </row>
    <row r="12" spans="1:8" ht="20.100000000000001" customHeight="1" thickBot="1" x14ac:dyDescent="0.25">
      <c r="A12" s="39"/>
      <c r="B12" s="54"/>
      <c r="G12" s="88"/>
      <c r="H12" s="35"/>
    </row>
    <row r="13" spans="1:8" ht="20.100000000000001" customHeight="1" thickBot="1" x14ac:dyDescent="0.25">
      <c r="A13" s="39"/>
      <c r="B13" s="114" t="s">
        <v>98</v>
      </c>
      <c r="D13" s="234" t="s">
        <v>222</v>
      </c>
      <c r="E13" s="235"/>
      <c r="F13" s="236"/>
      <c r="G13" s="110"/>
      <c r="H13" s="35"/>
    </row>
    <row r="14" spans="1:8" ht="9" customHeight="1" thickBot="1" x14ac:dyDescent="0.25">
      <c r="A14" s="39"/>
      <c r="B14" s="54"/>
      <c r="G14" s="88"/>
      <c r="H14" s="35"/>
    </row>
    <row r="15" spans="1:8" ht="19.5" customHeight="1" thickBot="1" x14ac:dyDescent="0.25">
      <c r="A15" s="39"/>
      <c r="B15" s="54"/>
      <c r="D15" s="234" t="s">
        <v>224</v>
      </c>
      <c r="E15" s="235"/>
      <c r="F15" s="236"/>
      <c r="G15" s="110"/>
      <c r="H15" s="35"/>
    </row>
    <row r="16" spans="1:8" ht="9" customHeight="1" thickBot="1" x14ac:dyDescent="0.25">
      <c r="A16" s="39"/>
      <c r="B16" s="54"/>
      <c r="G16" s="88"/>
      <c r="H16" s="35"/>
    </row>
    <row r="17" spans="1:8" ht="20.100000000000001" customHeight="1" thickBot="1" x14ac:dyDescent="0.25">
      <c r="A17" s="39"/>
      <c r="B17" s="54"/>
      <c r="D17" s="234" t="s">
        <v>225</v>
      </c>
      <c r="E17" s="235"/>
      <c r="F17" s="236"/>
      <c r="G17" s="110"/>
      <c r="H17" s="35"/>
    </row>
    <row r="18" spans="1:8" ht="20.100000000000001" customHeight="1" thickBot="1" x14ac:dyDescent="0.25">
      <c r="A18" s="39"/>
      <c r="B18" s="232" t="s">
        <v>159</v>
      </c>
      <c r="C18" s="233"/>
      <c r="D18" s="233"/>
      <c r="E18" s="233"/>
      <c r="F18" s="233"/>
      <c r="G18" s="115"/>
      <c r="H18" s="35"/>
    </row>
    <row r="19" spans="1:8" ht="20.100000000000001" customHeight="1" thickBot="1" x14ac:dyDescent="0.25">
      <c r="A19" s="39"/>
      <c r="B19" s="54"/>
      <c r="D19" s="229"/>
      <c r="E19" s="230"/>
      <c r="F19" s="231"/>
      <c r="G19" s="88"/>
      <c r="H19" s="35"/>
    </row>
    <row r="20" spans="1:8" ht="8.25" customHeight="1" thickBot="1" x14ac:dyDescent="0.25">
      <c r="A20" s="39"/>
      <c r="B20" s="54"/>
      <c r="G20" s="88"/>
      <c r="H20" s="35"/>
    </row>
    <row r="21" spans="1:8" ht="20.100000000000001" customHeight="1" thickBot="1" x14ac:dyDescent="0.25">
      <c r="A21" s="39"/>
      <c r="B21" s="54"/>
      <c r="D21" s="229"/>
      <c r="E21" s="230"/>
      <c r="F21" s="231"/>
      <c r="G21" s="88"/>
      <c r="H21" s="35"/>
    </row>
    <row r="22" spans="1:8" ht="6.75" customHeight="1" thickBot="1" x14ac:dyDescent="0.25">
      <c r="A22" s="39"/>
      <c r="B22" s="54"/>
      <c r="G22" s="88"/>
      <c r="H22" s="35"/>
    </row>
    <row r="23" spans="1:8" ht="20.100000000000001" customHeight="1" thickBot="1" x14ac:dyDescent="0.25">
      <c r="A23" s="39"/>
      <c r="B23" s="54"/>
      <c r="D23" s="229"/>
      <c r="E23" s="230"/>
      <c r="F23" s="231"/>
      <c r="G23" s="88"/>
      <c r="H23" s="35"/>
    </row>
    <row r="24" spans="1:8" ht="10.5" customHeight="1" x14ac:dyDescent="0.2">
      <c r="A24" s="39"/>
      <c r="B24" s="112"/>
      <c r="C24" s="38"/>
      <c r="D24" s="38"/>
      <c r="E24" s="38"/>
      <c r="F24" s="38"/>
      <c r="G24" s="90"/>
      <c r="H24" s="35"/>
    </row>
    <row r="25" spans="1:8" ht="10.5" customHeight="1" x14ac:dyDescent="0.2">
      <c r="A25" s="39"/>
      <c r="H25" s="35"/>
    </row>
    <row r="26" spans="1:8" ht="20.100000000000001" customHeight="1" x14ac:dyDescent="0.2">
      <c r="A26" s="39"/>
      <c r="B26" s="106" t="s">
        <v>99</v>
      </c>
      <c r="C26" s="107"/>
      <c r="D26" s="226" t="s">
        <v>240</v>
      </c>
      <c r="E26" s="227"/>
      <c r="F26" s="228"/>
      <c r="G26" s="108"/>
      <c r="H26" s="35"/>
    </row>
    <row r="27" spans="1:8" ht="20.100000000000001" customHeight="1" x14ac:dyDescent="0.2">
      <c r="A27" s="39"/>
      <c r="B27" s="54"/>
      <c r="D27" s="226" t="s">
        <v>218</v>
      </c>
      <c r="E27" s="227"/>
      <c r="F27" s="228"/>
      <c r="G27" s="88"/>
      <c r="H27" s="35"/>
    </row>
    <row r="28" spans="1:8" ht="20.100000000000001" customHeight="1" x14ac:dyDescent="0.2">
      <c r="A28" s="39"/>
      <c r="B28" s="54"/>
      <c r="D28" s="226" t="s">
        <v>219</v>
      </c>
      <c r="E28" s="227"/>
      <c r="F28" s="228"/>
      <c r="G28" s="88"/>
      <c r="H28" s="35"/>
    </row>
    <row r="29" spans="1:8" ht="20.100000000000001" customHeight="1" x14ac:dyDescent="0.2">
      <c r="A29" s="39"/>
      <c r="B29" s="54"/>
      <c r="D29" s="226" t="s">
        <v>239</v>
      </c>
      <c r="E29" s="227"/>
      <c r="F29" s="228"/>
      <c r="G29" s="88"/>
      <c r="H29" s="35"/>
    </row>
    <row r="30" spans="1:8" ht="20.100000000000001" customHeight="1" x14ac:dyDescent="0.2">
      <c r="A30" s="39"/>
      <c r="B30" s="112"/>
      <c r="C30" s="38"/>
      <c r="D30" s="226"/>
      <c r="E30" s="227"/>
      <c r="F30" s="228"/>
      <c r="G30" s="90"/>
      <c r="H30" s="35"/>
    </row>
    <row r="31" spans="1:8" ht="9.75" customHeight="1" x14ac:dyDescent="0.2">
      <c r="A31" s="39"/>
      <c r="H31" s="35"/>
    </row>
    <row r="32" spans="1:8" ht="20.100000000000001" customHeight="1" thickBot="1" x14ac:dyDescent="0.25">
      <c r="A32" s="39"/>
      <c r="B32" s="106" t="s">
        <v>110</v>
      </c>
      <c r="C32" s="107"/>
      <c r="D32" s="107" t="s">
        <v>111</v>
      </c>
      <c r="E32" s="107"/>
      <c r="F32" s="116">
        <v>807.37</v>
      </c>
      <c r="G32" s="117"/>
      <c r="H32" s="35"/>
    </row>
    <row r="33" spans="1:8" ht="20.100000000000001" customHeight="1" thickBot="1" x14ac:dyDescent="0.25">
      <c r="A33" s="39"/>
      <c r="B33" s="54"/>
      <c r="D33" s="1" t="s">
        <v>112</v>
      </c>
      <c r="F33" s="71">
        <f>F32+'Enter Receipts'!D84-'Enter Payments'!E59</f>
        <v>449.36999999999989</v>
      </c>
      <c r="G33" s="118"/>
      <c r="H33" s="35"/>
    </row>
    <row r="34" spans="1:8" ht="20.100000000000001" customHeight="1" thickBot="1" x14ac:dyDescent="0.25">
      <c r="A34" s="39"/>
      <c r="B34" s="54"/>
      <c r="G34" s="88"/>
      <c r="H34" s="35"/>
    </row>
    <row r="35" spans="1:8" ht="20.100000000000001" customHeight="1" thickBot="1" x14ac:dyDescent="0.25">
      <c r="A35" s="39"/>
      <c r="B35" s="54" t="s">
        <v>113</v>
      </c>
      <c r="D35" s="1" t="s">
        <v>111</v>
      </c>
      <c r="F35" s="73">
        <v>0</v>
      </c>
      <c r="G35" s="119"/>
      <c r="H35" s="35"/>
    </row>
    <row r="36" spans="1:8" ht="20.100000000000001" customHeight="1" thickBot="1" x14ac:dyDescent="0.25">
      <c r="A36" s="39"/>
      <c r="B36" s="54"/>
      <c r="D36" s="1" t="s">
        <v>112</v>
      </c>
      <c r="F36" s="71">
        <f>F35+'Enter Receipts'!E84-'Enter Payments'!F59</f>
        <v>0</v>
      </c>
      <c r="G36" s="118"/>
      <c r="H36" s="35"/>
    </row>
    <row r="37" spans="1:8" ht="9" customHeight="1" x14ac:dyDescent="0.2">
      <c r="A37" s="39"/>
      <c r="B37" s="112"/>
      <c r="C37" s="38"/>
      <c r="D37" s="38"/>
      <c r="E37" s="38"/>
      <c r="F37" s="38"/>
      <c r="G37" s="90"/>
      <c r="H37" s="35"/>
    </row>
    <row r="38" spans="1:8" ht="20.100000000000001" customHeight="1" x14ac:dyDescent="0.2">
      <c r="A38" s="39"/>
      <c r="H38" s="35"/>
    </row>
    <row r="39" spans="1:8" ht="20.100000000000001" customHeight="1" x14ac:dyDescent="0.2">
      <c r="A39" s="39"/>
      <c r="H39" s="35"/>
    </row>
    <row r="40" spans="1:8" ht="20.100000000000001" customHeight="1" thickBot="1" x14ac:dyDescent="0.25">
      <c r="A40" s="45"/>
      <c r="B40" s="8"/>
      <c r="C40" s="8"/>
      <c r="D40" s="8"/>
      <c r="E40" s="8"/>
      <c r="F40" s="8"/>
      <c r="G40" s="8"/>
      <c r="H40" s="46"/>
    </row>
  </sheetData>
  <sheetProtection password="9711" sheet="1" objects="1" scenarios="1"/>
  <mergeCells count="17">
    <mergeCell ref="B18:F18"/>
    <mergeCell ref="D13:F13"/>
    <mergeCell ref="D15:F15"/>
    <mergeCell ref="D17:F17"/>
    <mergeCell ref="A1:H1"/>
    <mergeCell ref="D3:F3"/>
    <mergeCell ref="E5:F5"/>
    <mergeCell ref="D11:F11"/>
    <mergeCell ref="B10:F10"/>
    <mergeCell ref="D29:F29"/>
    <mergeCell ref="D30:F30"/>
    <mergeCell ref="D19:F19"/>
    <mergeCell ref="D21:F21"/>
    <mergeCell ref="D23:F23"/>
    <mergeCell ref="D26:F26"/>
    <mergeCell ref="D27:F27"/>
    <mergeCell ref="D28:F28"/>
  </mergeCells>
  <phoneticPr fontId="0" type="noConversion"/>
  <pageMargins left="0.75" right="0.75" top="1" bottom="1" header="0.5" footer="0.5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34"/>
  <sheetViews>
    <sheetView zoomScaleNormal="100" workbookViewId="0">
      <selection activeCell="C8" sqref="C8:G8"/>
    </sheetView>
  </sheetViews>
  <sheetFormatPr defaultRowHeight="20.100000000000001" customHeight="1" x14ac:dyDescent="0.2"/>
  <cols>
    <col min="1" max="1" width="5.28515625" customWidth="1"/>
    <col min="2" max="2" width="27.28515625" customWidth="1"/>
    <col min="7" max="7" width="15.140625" customWidth="1"/>
  </cols>
  <sheetData>
    <row r="1" spans="1:8" ht="20.100000000000001" customHeight="1" x14ac:dyDescent="0.2">
      <c r="A1" s="237" t="s">
        <v>93</v>
      </c>
      <c r="B1" s="238"/>
      <c r="C1" s="238"/>
      <c r="D1" s="238"/>
      <c r="E1" s="238"/>
      <c r="F1" s="238"/>
      <c r="G1" s="238"/>
      <c r="H1" s="239"/>
    </row>
    <row r="2" spans="1:8" ht="20.100000000000001" customHeight="1" x14ac:dyDescent="0.2">
      <c r="A2" s="245" t="s">
        <v>162</v>
      </c>
      <c r="B2" s="233"/>
      <c r="C2" s="233"/>
      <c r="D2" s="233"/>
      <c r="E2" s="233"/>
      <c r="F2" s="233"/>
      <c r="G2" s="233"/>
      <c r="H2" s="246"/>
    </row>
    <row r="3" spans="1:8" ht="10.5" customHeight="1" thickBot="1" x14ac:dyDescent="0.25">
      <c r="A3" s="120"/>
      <c r="H3" s="121"/>
    </row>
    <row r="4" spans="1:8" ht="20.100000000000001" customHeight="1" thickBot="1" x14ac:dyDescent="0.25">
      <c r="A4" s="120">
        <v>1</v>
      </c>
      <c r="B4" t="s">
        <v>163</v>
      </c>
      <c r="G4" s="124">
        <v>5</v>
      </c>
      <c r="H4" s="121"/>
    </row>
    <row r="5" spans="1:8" ht="8.25" customHeight="1" x14ac:dyDescent="0.2">
      <c r="A5" s="120"/>
      <c r="H5" s="121"/>
    </row>
    <row r="6" spans="1:8" ht="20.100000000000001" customHeight="1" thickBot="1" x14ac:dyDescent="0.25">
      <c r="A6" s="120">
        <v>2</v>
      </c>
      <c r="B6" t="s">
        <v>164</v>
      </c>
      <c r="H6" s="121"/>
    </row>
    <row r="7" spans="1:8" ht="20.100000000000001" customHeight="1" thickBot="1" x14ac:dyDescent="0.25">
      <c r="A7" s="120"/>
      <c r="C7" s="242" t="s">
        <v>237</v>
      </c>
      <c r="D7" s="243"/>
      <c r="E7" s="243"/>
      <c r="F7" s="243"/>
      <c r="G7" s="244"/>
      <c r="H7" s="121"/>
    </row>
    <row r="8" spans="1:8" ht="20.100000000000001" customHeight="1" thickBot="1" x14ac:dyDescent="0.25">
      <c r="A8" s="120"/>
      <c r="C8" s="242" t="s">
        <v>238</v>
      </c>
      <c r="D8" s="243"/>
      <c r="E8" s="243"/>
      <c r="F8" s="243"/>
      <c r="G8" s="244"/>
      <c r="H8" s="121"/>
    </row>
    <row r="9" spans="1:8" ht="8.25" customHeight="1" x14ac:dyDescent="0.2">
      <c r="A9" s="120"/>
      <c r="H9" s="121"/>
    </row>
    <row r="10" spans="1:8" ht="20.100000000000001" customHeight="1" thickBot="1" x14ac:dyDescent="0.25">
      <c r="A10" s="120">
        <v>3</v>
      </c>
      <c r="B10" t="s">
        <v>167</v>
      </c>
      <c r="H10" s="121"/>
    </row>
    <row r="11" spans="1:8" ht="20.100000000000001" customHeight="1" thickBot="1" x14ac:dyDescent="0.25">
      <c r="A11" s="120"/>
      <c r="B11" t="s">
        <v>211</v>
      </c>
      <c r="G11" s="149"/>
      <c r="H11" s="121"/>
    </row>
    <row r="12" spans="1:8" ht="18" customHeight="1" thickBot="1" x14ac:dyDescent="0.25">
      <c r="A12" s="120"/>
      <c r="B12" t="s">
        <v>210</v>
      </c>
      <c r="G12" s="149"/>
      <c r="H12" s="121"/>
    </row>
    <row r="13" spans="1:8" ht="8.25" customHeight="1" x14ac:dyDescent="0.2">
      <c r="A13" s="120"/>
      <c r="H13" s="121"/>
    </row>
    <row r="14" spans="1:8" ht="20.100000000000001" customHeight="1" x14ac:dyDescent="0.2">
      <c r="A14" s="120">
        <v>4</v>
      </c>
      <c r="B14" t="s">
        <v>168</v>
      </c>
      <c r="H14" s="121"/>
    </row>
    <row r="15" spans="1:8" ht="20.100000000000001" customHeight="1" thickBot="1" x14ac:dyDescent="0.25">
      <c r="A15" s="120"/>
      <c r="B15" t="s">
        <v>169</v>
      </c>
      <c r="H15" s="121"/>
    </row>
    <row r="16" spans="1:8" ht="20.100000000000001" customHeight="1" thickBot="1" x14ac:dyDescent="0.25">
      <c r="A16" s="120"/>
      <c r="C16" s="242"/>
      <c r="D16" s="243"/>
      <c r="E16" s="243"/>
      <c r="F16" s="243"/>
      <c r="G16" s="244"/>
      <c r="H16" s="121"/>
    </row>
    <row r="17" spans="1:8" ht="20.100000000000001" customHeight="1" thickBot="1" x14ac:dyDescent="0.25">
      <c r="A17" s="120"/>
      <c r="C17" s="242"/>
      <c r="D17" s="243"/>
      <c r="E17" s="243"/>
      <c r="F17" s="243"/>
      <c r="G17" s="244"/>
      <c r="H17" s="121"/>
    </row>
    <row r="18" spans="1:8" ht="8.25" customHeight="1" x14ac:dyDescent="0.2">
      <c r="A18" s="120"/>
      <c r="H18" s="121"/>
    </row>
    <row r="19" spans="1:8" ht="20.100000000000001" customHeight="1" x14ac:dyDescent="0.2">
      <c r="A19" s="120">
        <v>5</v>
      </c>
      <c r="B19" t="s">
        <v>170</v>
      </c>
      <c r="H19" s="121"/>
    </row>
    <row r="20" spans="1:8" ht="20.100000000000001" customHeight="1" thickBot="1" x14ac:dyDescent="0.25">
      <c r="A20" s="120"/>
      <c r="B20" t="s">
        <v>171</v>
      </c>
      <c r="H20" s="121"/>
    </row>
    <row r="21" spans="1:8" ht="20.100000000000001" customHeight="1" thickBot="1" x14ac:dyDescent="0.25">
      <c r="A21" s="120"/>
      <c r="C21" s="242"/>
      <c r="D21" s="243"/>
      <c r="E21" s="243"/>
      <c r="F21" s="243"/>
      <c r="G21" s="244"/>
      <c r="H21" s="121"/>
    </row>
    <row r="22" spans="1:8" ht="20.100000000000001" customHeight="1" thickBot="1" x14ac:dyDescent="0.25">
      <c r="A22" s="120"/>
      <c r="C22" s="242"/>
      <c r="D22" s="243"/>
      <c r="E22" s="243"/>
      <c r="F22" s="243"/>
      <c r="G22" s="244"/>
      <c r="H22" s="121"/>
    </row>
    <row r="23" spans="1:8" ht="20.100000000000001" customHeight="1" thickBot="1" x14ac:dyDescent="0.25">
      <c r="A23" s="120"/>
      <c r="C23" s="242"/>
      <c r="D23" s="243"/>
      <c r="E23" s="243"/>
      <c r="F23" s="243"/>
      <c r="G23" s="244"/>
      <c r="H23" s="121"/>
    </row>
    <row r="24" spans="1:8" ht="6.75" customHeight="1" x14ac:dyDescent="0.2">
      <c r="A24" s="120"/>
      <c r="H24" s="121"/>
    </row>
    <row r="25" spans="1:8" ht="20.100000000000001" customHeight="1" x14ac:dyDescent="0.2">
      <c r="A25" s="120">
        <v>6</v>
      </c>
      <c r="B25" t="s">
        <v>172</v>
      </c>
      <c r="H25" s="121"/>
    </row>
    <row r="26" spans="1:8" ht="20.100000000000001" customHeight="1" thickBot="1" x14ac:dyDescent="0.25">
      <c r="A26" s="120"/>
      <c r="B26" s="247" t="s">
        <v>173</v>
      </c>
      <c r="C26" s="247"/>
      <c r="D26" s="247"/>
      <c r="E26" s="247"/>
      <c r="G26" s="125" t="s">
        <v>174</v>
      </c>
      <c r="H26" s="121"/>
    </row>
    <row r="27" spans="1:8" ht="20.100000000000001" customHeight="1" thickBot="1" x14ac:dyDescent="0.25">
      <c r="A27" s="120"/>
      <c r="B27" s="242"/>
      <c r="C27" s="243"/>
      <c r="D27" s="243"/>
      <c r="E27" s="244"/>
      <c r="G27" s="225"/>
      <c r="H27" s="121"/>
    </row>
    <row r="28" spans="1:8" ht="20.100000000000001" customHeight="1" thickBot="1" x14ac:dyDescent="0.25">
      <c r="A28" s="120"/>
      <c r="B28" s="242"/>
      <c r="C28" s="243"/>
      <c r="D28" s="243"/>
      <c r="E28" s="244"/>
      <c r="G28" s="124"/>
      <c r="H28" s="121"/>
    </row>
    <row r="29" spans="1:8" ht="10.5" customHeight="1" thickBot="1" x14ac:dyDescent="0.25">
      <c r="A29" s="120"/>
      <c r="H29" s="121"/>
    </row>
    <row r="30" spans="1:8" ht="20.100000000000001" customHeight="1" thickBot="1" x14ac:dyDescent="0.25">
      <c r="A30" s="120">
        <v>7</v>
      </c>
      <c r="B30" t="s">
        <v>175</v>
      </c>
      <c r="G30" s="124"/>
      <c r="H30" s="121"/>
    </row>
    <row r="31" spans="1:8" ht="20.100000000000001" customHeight="1" thickBot="1" x14ac:dyDescent="0.25">
      <c r="A31" s="120"/>
      <c r="B31" t="s">
        <v>176</v>
      </c>
      <c r="C31" s="242"/>
      <c r="D31" s="243"/>
      <c r="E31" s="243"/>
      <c r="F31" s="244"/>
      <c r="H31" s="121"/>
    </row>
    <row r="32" spans="1:8" ht="20.100000000000001" customHeight="1" thickBot="1" x14ac:dyDescent="0.25">
      <c r="A32" s="120"/>
      <c r="C32" s="242"/>
      <c r="D32" s="243"/>
      <c r="E32" s="243"/>
      <c r="F32" s="244"/>
      <c r="H32" s="121"/>
    </row>
    <row r="33" spans="1:8" ht="20.100000000000001" customHeight="1" x14ac:dyDescent="0.2">
      <c r="A33" s="120"/>
      <c r="H33" s="121"/>
    </row>
    <row r="34" spans="1:8" ht="20.100000000000001" customHeight="1" thickBot="1" x14ac:dyDescent="0.25">
      <c r="A34" s="122"/>
      <c r="B34" s="16"/>
      <c r="C34" s="16"/>
      <c r="D34" s="16"/>
      <c r="E34" s="16"/>
      <c r="F34" s="16"/>
      <c r="G34" s="16"/>
      <c r="H34" s="123"/>
    </row>
  </sheetData>
  <mergeCells count="14">
    <mergeCell ref="A1:H1"/>
    <mergeCell ref="A2:H2"/>
    <mergeCell ref="B26:E26"/>
    <mergeCell ref="C7:G7"/>
    <mergeCell ref="C8:G8"/>
    <mergeCell ref="C16:G16"/>
    <mergeCell ref="B27:E27"/>
    <mergeCell ref="B28:E28"/>
    <mergeCell ref="C31:F31"/>
    <mergeCell ref="C32:F32"/>
    <mergeCell ref="C17:G17"/>
    <mergeCell ref="C21:G21"/>
    <mergeCell ref="C22:G22"/>
    <mergeCell ref="C23:G23"/>
  </mergeCells>
  <phoneticPr fontId="0" type="noConversion"/>
  <pageMargins left="0.75" right="0.75" top="1" bottom="1" header="0.5" footer="0.5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87"/>
  <sheetViews>
    <sheetView zoomScaleNormal="100" workbookViewId="0">
      <pane xSplit="5" ySplit="8" topLeftCell="F9" activePane="bottomRight" state="frozen"/>
      <selection pane="topRight" activeCell="F1" sqref="F1"/>
      <selection pane="bottomLeft" activeCell="A8" sqref="A8"/>
      <selection pane="bottomRight" activeCell="G18" sqref="G18"/>
    </sheetView>
  </sheetViews>
  <sheetFormatPr defaultRowHeight="12.75" x14ac:dyDescent="0.2"/>
  <cols>
    <col min="1" max="1" width="1.85546875" customWidth="1"/>
    <col min="2" max="2" width="9.5703125" style="24" customWidth="1"/>
    <col min="3" max="3" width="22.140625" customWidth="1"/>
    <col min="4" max="4" width="11" style="2" customWidth="1"/>
    <col min="5" max="5" width="10.85546875" style="2" customWidth="1"/>
    <col min="6" max="6" width="12.5703125" style="2" customWidth="1"/>
    <col min="7" max="7" width="12.85546875" style="2" customWidth="1"/>
    <col min="8" max="8" width="12.5703125" style="2" customWidth="1"/>
    <col min="9" max="9" width="10.28515625" style="2" customWidth="1"/>
    <col min="10" max="10" width="9.85546875" style="2" customWidth="1"/>
    <col min="11" max="11" width="9.5703125" style="2" bestFit="1" customWidth="1"/>
    <col min="12" max="15" width="9.140625" style="2"/>
  </cols>
  <sheetData>
    <row r="1" spans="2:15" ht="13.5" thickBot="1" x14ac:dyDescent="0.25">
      <c r="B1" s="20"/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2:15" ht="13.5" thickBot="1" x14ac:dyDescent="0.25">
      <c r="B2" s="253" t="s">
        <v>0</v>
      </c>
      <c r="C2" s="254"/>
      <c r="D2" s="255" t="str">
        <f>'Unit Details'!D3:F3</f>
        <v>1st Ullapool Guides</v>
      </c>
      <c r="E2" s="256"/>
      <c r="F2" s="256"/>
      <c r="G2" s="256"/>
      <c r="H2" s="256"/>
      <c r="I2" s="256"/>
      <c r="J2" s="257"/>
      <c r="K2" s="1" t="s">
        <v>20</v>
      </c>
      <c r="L2" s="1"/>
      <c r="M2" s="255">
        <f>'Unit Details'!E5</f>
        <v>39105</v>
      </c>
      <c r="N2" s="256"/>
      <c r="O2" s="257"/>
    </row>
    <row r="3" spans="2:15" ht="13.5" thickBot="1" x14ac:dyDescent="0.25">
      <c r="B3" s="2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5"/>
    </row>
    <row r="4" spans="2:15" ht="13.5" thickBot="1" x14ac:dyDescent="0.25">
      <c r="B4" s="21" t="s">
        <v>19</v>
      </c>
      <c r="C4" s="1"/>
      <c r="D4" s="1"/>
      <c r="E4" s="258">
        <f>'Unit Details'!D7</f>
        <v>45474</v>
      </c>
      <c r="F4" s="259"/>
      <c r="G4" s="259"/>
      <c r="H4" s="260"/>
      <c r="I4" s="1"/>
      <c r="J4" s="19" t="s">
        <v>1</v>
      </c>
      <c r="K4" s="258">
        <f>'Unit Details'!F7</f>
        <v>45838</v>
      </c>
      <c r="L4" s="259"/>
      <c r="M4" s="259"/>
      <c r="N4" s="260"/>
      <c r="O4" s="35"/>
    </row>
    <row r="5" spans="2:15" ht="13.5" thickBot="1" x14ac:dyDescent="0.25">
      <c r="B5" s="21"/>
      <c r="C5" s="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4"/>
    </row>
    <row r="6" spans="2:15" ht="13.5" thickBot="1" x14ac:dyDescent="0.25">
      <c r="B6" s="30" t="s">
        <v>2</v>
      </c>
      <c r="C6" s="5" t="s">
        <v>3</v>
      </c>
      <c r="D6" s="248" t="s">
        <v>4</v>
      </c>
      <c r="E6" s="249"/>
      <c r="F6" s="6" t="s">
        <v>115</v>
      </c>
      <c r="G6" s="29" t="s">
        <v>7</v>
      </c>
      <c r="H6" s="7" t="s">
        <v>9</v>
      </c>
      <c r="I6" s="25" t="s">
        <v>89</v>
      </c>
      <c r="J6" s="250" t="s">
        <v>10</v>
      </c>
      <c r="K6" s="251"/>
      <c r="L6" s="252"/>
      <c r="M6" s="25" t="s">
        <v>13</v>
      </c>
      <c r="N6" s="6" t="s">
        <v>15</v>
      </c>
      <c r="O6" s="25" t="s">
        <v>17</v>
      </c>
    </row>
    <row r="7" spans="2:15" ht="13.5" thickBot="1" x14ac:dyDescent="0.25">
      <c r="B7" s="63"/>
      <c r="C7" s="19"/>
      <c r="D7" s="190" t="s">
        <v>108</v>
      </c>
      <c r="E7" s="190" t="s">
        <v>109</v>
      </c>
      <c r="F7" s="4" t="s">
        <v>116</v>
      </c>
      <c r="G7" s="64"/>
      <c r="H7" s="3"/>
      <c r="I7" s="32"/>
      <c r="J7" s="27"/>
      <c r="K7" s="6"/>
      <c r="L7" s="62"/>
      <c r="M7" s="32"/>
      <c r="N7" s="4"/>
      <c r="O7" s="32"/>
    </row>
    <row r="8" spans="2:15" ht="13.5" thickBot="1" x14ac:dyDescent="0.25">
      <c r="B8" s="31"/>
      <c r="C8" s="8"/>
      <c r="D8" s="191" t="s">
        <v>5</v>
      </c>
      <c r="E8" s="191" t="s">
        <v>6</v>
      </c>
      <c r="F8" s="9" t="s">
        <v>117</v>
      </c>
      <c r="G8" s="26" t="s">
        <v>91</v>
      </c>
      <c r="H8" s="9" t="s">
        <v>18</v>
      </c>
      <c r="I8" s="26" t="s">
        <v>90</v>
      </c>
      <c r="J8" s="28" t="s">
        <v>8</v>
      </c>
      <c r="K8" s="28" t="s">
        <v>11</v>
      </c>
      <c r="L8" s="28" t="s">
        <v>12</v>
      </c>
      <c r="M8" s="26" t="s">
        <v>14</v>
      </c>
      <c r="N8" s="9" t="s">
        <v>16</v>
      </c>
      <c r="O8" s="26" t="s">
        <v>18</v>
      </c>
    </row>
    <row r="9" spans="2:15" x14ac:dyDescent="0.2">
      <c r="B9" s="74"/>
      <c r="C9" s="76"/>
      <c r="D9" s="192">
        <f t="shared" ref="D9" si="0">F9+M9</f>
        <v>0</v>
      </c>
      <c r="E9" s="193">
        <f t="shared" ref="E9" si="1">G9+H9+I9+J9+K9+L9+N9+O9</f>
        <v>0</v>
      </c>
      <c r="F9" s="78">
        <v>0</v>
      </c>
      <c r="G9" s="75">
        <v>0</v>
      </c>
      <c r="H9" s="78"/>
      <c r="I9" s="75"/>
      <c r="J9" s="79"/>
      <c r="K9" s="75"/>
      <c r="L9" s="75"/>
      <c r="M9" s="75"/>
      <c r="N9" s="78"/>
      <c r="O9" s="75"/>
    </row>
    <row r="10" spans="2:15" x14ac:dyDescent="0.2">
      <c r="B10" s="74" t="s">
        <v>226</v>
      </c>
      <c r="C10" s="76"/>
      <c r="D10" s="192">
        <f t="shared" ref="D10:D19" si="2">F10+M10</f>
        <v>150</v>
      </c>
      <c r="E10" s="193">
        <f t="shared" ref="E10:E19" si="3">G10+H10+I10+J10+K10+L10+N10+O10</f>
        <v>150</v>
      </c>
      <c r="F10" s="78">
        <v>150</v>
      </c>
      <c r="G10" s="75">
        <v>150</v>
      </c>
      <c r="H10" s="78"/>
      <c r="I10" s="75"/>
      <c r="J10" s="79"/>
      <c r="K10" s="75"/>
      <c r="L10" s="75"/>
      <c r="M10" s="75"/>
      <c r="N10" s="78"/>
      <c r="O10" s="75"/>
    </row>
    <row r="11" spans="2:15" x14ac:dyDescent="0.2">
      <c r="B11" s="74" t="s">
        <v>227</v>
      </c>
      <c r="C11" s="76"/>
      <c r="D11" s="192">
        <f t="shared" si="2"/>
        <v>90</v>
      </c>
      <c r="E11" s="193">
        <f t="shared" si="3"/>
        <v>90</v>
      </c>
      <c r="F11" s="78">
        <v>90</v>
      </c>
      <c r="G11" s="75">
        <v>90</v>
      </c>
      <c r="H11" s="78"/>
      <c r="I11" s="75"/>
      <c r="J11" s="79"/>
      <c r="K11" s="75"/>
      <c r="L11" s="75"/>
      <c r="M11" s="75"/>
      <c r="N11" s="78"/>
      <c r="O11" s="75"/>
    </row>
    <row r="12" spans="2:15" x14ac:dyDescent="0.2">
      <c r="B12" s="74"/>
      <c r="C12" s="76"/>
      <c r="D12" s="192">
        <f t="shared" si="2"/>
        <v>0</v>
      </c>
      <c r="E12" s="193">
        <f t="shared" si="3"/>
        <v>0</v>
      </c>
      <c r="F12" s="78"/>
      <c r="G12" s="75"/>
      <c r="H12" s="78"/>
      <c r="I12" s="75"/>
      <c r="J12" s="79"/>
      <c r="K12" s="75"/>
      <c r="L12" s="75"/>
      <c r="M12" s="75"/>
      <c r="N12" s="78"/>
      <c r="O12" s="75"/>
    </row>
    <row r="13" spans="2:15" x14ac:dyDescent="0.2">
      <c r="B13" s="74"/>
      <c r="C13" s="76"/>
      <c r="D13" s="192">
        <f t="shared" si="2"/>
        <v>0</v>
      </c>
      <c r="E13" s="193">
        <f t="shared" si="3"/>
        <v>0</v>
      </c>
      <c r="F13" s="78"/>
      <c r="G13" s="75"/>
      <c r="H13" s="78"/>
      <c r="I13" s="75"/>
      <c r="J13" s="79"/>
      <c r="K13" s="75"/>
      <c r="L13" s="75"/>
      <c r="M13" s="75"/>
      <c r="N13" s="78"/>
      <c r="O13" s="75"/>
    </row>
    <row r="14" spans="2:15" x14ac:dyDescent="0.2">
      <c r="B14" s="74"/>
      <c r="C14" s="76"/>
      <c r="D14" s="192">
        <f t="shared" si="2"/>
        <v>0</v>
      </c>
      <c r="E14" s="193">
        <f t="shared" si="3"/>
        <v>0</v>
      </c>
      <c r="F14" s="78"/>
      <c r="G14" s="75"/>
      <c r="H14" s="78"/>
      <c r="I14" s="75"/>
      <c r="J14" s="79"/>
      <c r="K14" s="75"/>
      <c r="L14" s="75"/>
      <c r="M14" s="75"/>
      <c r="N14" s="78"/>
      <c r="O14" s="75"/>
    </row>
    <row r="15" spans="2:15" x14ac:dyDescent="0.2">
      <c r="B15" s="74"/>
      <c r="C15" s="76"/>
      <c r="D15" s="192">
        <f t="shared" si="2"/>
        <v>0</v>
      </c>
      <c r="E15" s="193">
        <f t="shared" si="3"/>
        <v>0</v>
      </c>
      <c r="F15" s="78"/>
      <c r="G15" s="75"/>
      <c r="H15" s="78"/>
      <c r="I15" s="75"/>
      <c r="J15" s="79"/>
      <c r="K15" s="75"/>
      <c r="L15" s="75"/>
      <c r="M15" s="75"/>
      <c r="N15" s="78"/>
      <c r="O15" s="75"/>
    </row>
    <row r="16" spans="2:15" x14ac:dyDescent="0.2">
      <c r="B16" s="74"/>
      <c r="C16" s="76"/>
      <c r="D16" s="192">
        <f t="shared" si="2"/>
        <v>0</v>
      </c>
      <c r="E16" s="193">
        <f t="shared" si="3"/>
        <v>0</v>
      </c>
      <c r="F16" s="78"/>
      <c r="G16" s="75"/>
      <c r="H16" s="78"/>
      <c r="I16" s="75"/>
      <c r="J16" s="79"/>
      <c r="K16" s="75"/>
      <c r="L16" s="75"/>
      <c r="M16" s="75"/>
      <c r="N16" s="78"/>
      <c r="O16" s="75"/>
    </row>
    <row r="17" spans="1:15" x14ac:dyDescent="0.2">
      <c r="B17" s="74"/>
      <c r="C17" s="76"/>
      <c r="D17" s="192">
        <f t="shared" si="2"/>
        <v>0</v>
      </c>
      <c r="E17" s="193">
        <f t="shared" si="3"/>
        <v>0</v>
      </c>
      <c r="F17" s="78"/>
      <c r="G17" s="75"/>
      <c r="H17" s="78"/>
      <c r="I17" s="75"/>
      <c r="J17" s="79"/>
      <c r="K17" s="75"/>
      <c r="L17" s="75"/>
      <c r="M17" s="75"/>
      <c r="N17" s="78"/>
      <c r="O17" s="75"/>
    </row>
    <row r="18" spans="1:15" x14ac:dyDescent="0.2">
      <c r="B18" s="74"/>
      <c r="C18" s="224"/>
      <c r="D18" s="192">
        <f t="shared" si="2"/>
        <v>0</v>
      </c>
      <c r="E18" s="193">
        <f t="shared" si="3"/>
        <v>0</v>
      </c>
      <c r="F18" s="78"/>
      <c r="G18" s="75"/>
      <c r="H18" s="78"/>
      <c r="I18" s="75"/>
      <c r="J18" s="79"/>
      <c r="K18" s="75"/>
      <c r="L18" s="75"/>
      <c r="M18" s="75"/>
      <c r="N18" s="78"/>
      <c r="O18" s="75"/>
    </row>
    <row r="19" spans="1:15" x14ac:dyDescent="0.2">
      <c r="B19" s="74"/>
      <c r="C19" s="76"/>
      <c r="D19" s="192">
        <f t="shared" si="2"/>
        <v>0</v>
      </c>
      <c r="E19" s="193">
        <f t="shared" si="3"/>
        <v>0</v>
      </c>
      <c r="F19" s="78"/>
      <c r="G19" s="75"/>
      <c r="H19" s="78"/>
      <c r="I19" s="75"/>
      <c r="J19" s="79"/>
      <c r="K19" s="75"/>
      <c r="L19" s="75"/>
      <c r="M19" s="75"/>
      <c r="N19" s="78"/>
      <c r="O19" s="75"/>
    </row>
    <row r="20" spans="1:15" x14ac:dyDescent="0.2">
      <c r="A20" s="2"/>
      <c r="B20" s="74"/>
      <c r="C20" s="76"/>
      <c r="D20" s="192">
        <f t="shared" ref="D20:D29" si="4">F20+M20</f>
        <v>0</v>
      </c>
      <c r="E20" s="193">
        <f t="shared" ref="E20:E29" si="5">G20+H20+I20+J20+K20+L20+N20+O20</f>
        <v>0</v>
      </c>
      <c r="F20" s="78"/>
      <c r="G20" s="75"/>
      <c r="H20" s="78"/>
      <c r="I20" s="75"/>
      <c r="J20" s="79"/>
      <c r="K20" s="75"/>
      <c r="L20" s="75"/>
      <c r="M20" s="75"/>
      <c r="N20" s="78"/>
      <c r="O20" s="75"/>
    </row>
    <row r="21" spans="1:15" x14ac:dyDescent="0.2">
      <c r="A21" s="2"/>
      <c r="B21" s="74"/>
      <c r="C21" s="76"/>
      <c r="D21" s="192">
        <f t="shared" si="4"/>
        <v>0</v>
      </c>
      <c r="E21" s="193">
        <f t="shared" si="5"/>
        <v>0</v>
      </c>
      <c r="F21" s="78"/>
      <c r="G21" s="75"/>
      <c r="H21" s="78"/>
      <c r="I21" s="75"/>
      <c r="J21" s="79"/>
      <c r="K21" s="75"/>
      <c r="L21" s="75"/>
      <c r="M21" s="75"/>
      <c r="N21" s="78"/>
      <c r="O21" s="75"/>
    </row>
    <row r="22" spans="1:15" x14ac:dyDescent="0.2">
      <c r="A22" s="2"/>
      <c r="B22" s="74"/>
      <c r="C22" s="76"/>
      <c r="D22" s="192">
        <f t="shared" si="4"/>
        <v>0</v>
      </c>
      <c r="E22" s="193">
        <f t="shared" si="5"/>
        <v>0</v>
      </c>
      <c r="F22" s="78"/>
      <c r="G22" s="75"/>
      <c r="H22" s="78"/>
      <c r="I22" s="75"/>
      <c r="J22" s="79"/>
      <c r="K22" s="75"/>
      <c r="L22" s="75"/>
      <c r="M22" s="75"/>
      <c r="N22" s="78"/>
      <c r="O22" s="75"/>
    </row>
    <row r="23" spans="1:15" x14ac:dyDescent="0.2">
      <c r="A23" s="2"/>
      <c r="B23" s="74"/>
      <c r="C23" s="76"/>
      <c r="D23" s="192">
        <f t="shared" si="4"/>
        <v>0</v>
      </c>
      <c r="E23" s="193">
        <f t="shared" si="5"/>
        <v>0</v>
      </c>
      <c r="F23" s="78"/>
      <c r="G23" s="75"/>
      <c r="H23" s="78"/>
      <c r="I23" s="75"/>
      <c r="J23" s="79"/>
      <c r="K23" s="75"/>
      <c r="L23" s="75"/>
      <c r="M23" s="75"/>
      <c r="N23" s="78"/>
      <c r="O23" s="75"/>
    </row>
    <row r="24" spans="1:15" x14ac:dyDescent="0.2">
      <c r="A24" s="2"/>
      <c r="B24" s="74"/>
      <c r="C24" s="76"/>
      <c r="D24" s="192">
        <f t="shared" si="4"/>
        <v>0</v>
      </c>
      <c r="E24" s="193">
        <f t="shared" si="5"/>
        <v>0</v>
      </c>
      <c r="F24" s="78"/>
      <c r="G24" s="75"/>
      <c r="H24" s="78"/>
      <c r="I24" s="75"/>
      <c r="J24" s="79"/>
      <c r="K24" s="75"/>
      <c r="L24" s="75"/>
      <c r="M24" s="75"/>
      <c r="N24" s="78"/>
      <c r="O24" s="75"/>
    </row>
    <row r="25" spans="1:15" x14ac:dyDescent="0.2">
      <c r="A25" s="2"/>
      <c r="B25" s="74"/>
      <c r="C25" s="76"/>
      <c r="D25" s="192">
        <f t="shared" si="4"/>
        <v>0</v>
      </c>
      <c r="E25" s="193">
        <f t="shared" si="5"/>
        <v>0</v>
      </c>
      <c r="F25" s="78"/>
      <c r="G25" s="75"/>
      <c r="H25" s="78"/>
      <c r="I25" s="75"/>
      <c r="J25" s="79"/>
      <c r="K25" s="75"/>
      <c r="L25" s="75"/>
      <c r="M25" s="75"/>
      <c r="N25" s="78"/>
      <c r="O25" s="75"/>
    </row>
    <row r="26" spans="1:15" x14ac:dyDescent="0.2">
      <c r="A26" s="2"/>
      <c r="B26" s="74"/>
      <c r="C26" s="76"/>
      <c r="D26" s="192">
        <f t="shared" si="4"/>
        <v>0</v>
      </c>
      <c r="E26" s="193">
        <f t="shared" si="5"/>
        <v>0</v>
      </c>
      <c r="F26" s="78"/>
      <c r="G26" s="75"/>
      <c r="H26" s="78"/>
      <c r="I26" s="75"/>
      <c r="J26" s="79"/>
      <c r="K26" s="75"/>
      <c r="L26" s="75"/>
      <c r="M26" s="75"/>
      <c r="N26" s="78"/>
      <c r="O26" s="75"/>
    </row>
    <row r="27" spans="1:15" x14ac:dyDescent="0.2">
      <c r="A27" s="2"/>
      <c r="B27" s="74"/>
      <c r="C27" s="76"/>
      <c r="D27" s="192">
        <f t="shared" si="4"/>
        <v>0</v>
      </c>
      <c r="E27" s="193">
        <f t="shared" si="5"/>
        <v>0</v>
      </c>
      <c r="F27" s="78"/>
      <c r="G27" s="75"/>
      <c r="H27" s="78"/>
      <c r="I27" s="75"/>
      <c r="J27" s="79"/>
      <c r="K27" s="75"/>
      <c r="L27" s="75"/>
      <c r="M27" s="75"/>
      <c r="N27" s="78"/>
      <c r="O27" s="75"/>
    </row>
    <row r="28" spans="1:15" x14ac:dyDescent="0.2">
      <c r="A28" s="2"/>
      <c r="B28" s="74"/>
      <c r="C28" s="76"/>
      <c r="D28" s="192">
        <f t="shared" si="4"/>
        <v>0</v>
      </c>
      <c r="E28" s="193">
        <f t="shared" si="5"/>
        <v>0</v>
      </c>
      <c r="F28" s="78"/>
      <c r="G28" s="75"/>
      <c r="H28" s="78"/>
      <c r="I28" s="75"/>
      <c r="J28" s="79"/>
      <c r="K28" s="75"/>
      <c r="L28" s="75"/>
      <c r="M28" s="75"/>
      <c r="N28" s="78"/>
      <c r="O28" s="75"/>
    </row>
    <row r="29" spans="1:15" x14ac:dyDescent="0.2">
      <c r="A29" s="2"/>
      <c r="B29" s="74"/>
      <c r="C29" s="76"/>
      <c r="D29" s="192">
        <f t="shared" si="4"/>
        <v>0</v>
      </c>
      <c r="E29" s="193">
        <f t="shared" si="5"/>
        <v>0</v>
      </c>
      <c r="F29" s="78"/>
      <c r="G29" s="75"/>
      <c r="H29" s="78"/>
      <c r="I29" s="75"/>
      <c r="J29" s="79"/>
      <c r="K29" s="75"/>
      <c r="L29" s="75"/>
      <c r="M29" s="75"/>
      <c r="N29" s="78"/>
      <c r="O29" s="75"/>
    </row>
    <row r="30" spans="1:15" x14ac:dyDescent="0.2">
      <c r="A30" s="2"/>
      <c r="B30" s="74"/>
      <c r="C30" s="76"/>
      <c r="D30" s="192">
        <f t="shared" ref="D30:D54" si="6">F30+M30</f>
        <v>0</v>
      </c>
      <c r="E30" s="193">
        <f t="shared" ref="E30:E54" si="7">G30+H30+I30+J30+K30+L30+N30+O30</f>
        <v>0</v>
      </c>
      <c r="F30" s="78"/>
      <c r="G30" s="75"/>
      <c r="H30" s="78"/>
      <c r="I30" s="75"/>
      <c r="J30" s="79"/>
      <c r="K30" s="75"/>
      <c r="L30" s="75"/>
      <c r="M30" s="75"/>
      <c r="N30" s="78"/>
      <c r="O30" s="75"/>
    </row>
    <row r="31" spans="1:15" x14ac:dyDescent="0.2">
      <c r="A31" s="2"/>
      <c r="B31" s="74"/>
      <c r="C31" s="76"/>
      <c r="D31" s="192">
        <f t="shared" si="6"/>
        <v>0</v>
      </c>
      <c r="E31" s="193">
        <f t="shared" si="7"/>
        <v>0</v>
      </c>
      <c r="F31" s="78"/>
      <c r="G31" s="75"/>
      <c r="H31" s="78"/>
      <c r="I31" s="75"/>
      <c r="J31" s="79"/>
      <c r="K31" s="75"/>
      <c r="L31" s="75"/>
      <c r="M31" s="75"/>
      <c r="N31" s="78"/>
      <c r="O31" s="75"/>
    </row>
    <row r="32" spans="1:15" x14ac:dyDescent="0.2">
      <c r="A32" s="2"/>
      <c r="B32" s="74"/>
      <c r="C32" s="76"/>
      <c r="D32" s="192">
        <f t="shared" si="6"/>
        <v>0</v>
      </c>
      <c r="E32" s="193">
        <f t="shared" si="7"/>
        <v>0</v>
      </c>
      <c r="F32" s="78"/>
      <c r="G32" s="75"/>
      <c r="H32" s="78"/>
      <c r="I32" s="75"/>
      <c r="J32" s="79"/>
      <c r="K32" s="75"/>
      <c r="L32" s="75"/>
      <c r="M32" s="75"/>
      <c r="N32" s="78"/>
      <c r="O32" s="75"/>
    </row>
    <row r="33" spans="1:15" x14ac:dyDescent="0.2">
      <c r="A33" s="2"/>
      <c r="B33" s="74"/>
      <c r="C33" s="76"/>
      <c r="D33" s="192">
        <f t="shared" si="6"/>
        <v>0</v>
      </c>
      <c r="E33" s="193">
        <f t="shared" si="7"/>
        <v>0</v>
      </c>
      <c r="F33" s="78"/>
      <c r="G33" s="75"/>
      <c r="H33" s="78"/>
      <c r="I33" s="75"/>
      <c r="J33" s="79"/>
      <c r="K33" s="75"/>
      <c r="L33" s="75"/>
      <c r="M33" s="75"/>
      <c r="N33" s="78"/>
      <c r="O33" s="75"/>
    </row>
    <row r="34" spans="1:15" x14ac:dyDescent="0.2">
      <c r="A34" s="2"/>
      <c r="B34" s="74"/>
      <c r="C34" s="76"/>
      <c r="D34" s="192">
        <f t="shared" si="6"/>
        <v>0</v>
      </c>
      <c r="E34" s="193">
        <f t="shared" si="7"/>
        <v>0</v>
      </c>
      <c r="F34" s="78"/>
      <c r="G34" s="75"/>
      <c r="H34" s="78"/>
      <c r="I34" s="75"/>
      <c r="J34" s="79"/>
      <c r="K34" s="75"/>
      <c r="L34" s="75"/>
      <c r="M34" s="75"/>
      <c r="N34" s="78"/>
      <c r="O34" s="75"/>
    </row>
    <row r="35" spans="1:15" x14ac:dyDescent="0.2">
      <c r="A35" s="2"/>
      <c r="B35" s="74"/>
      <c r="C35" s="76"/>
      <c r="D35" s="192">
        <f t="shared" si="6"/>
        <v>0</v>
      </c>
      <c r="E35" s="193">
        <f t="shared" si="7"/>
        <v>0</v>
      </c>
      <c r="F35" s="78"/>
      <c r="G35" s="75"/>
      <c r="H35" s="78"/>
      <c r="I35" s="75"/>
      <c r="J35" s="79"/>
      <c r="K35" s="75"/>
      <c r="L35" s="75"/>
      <c r="M35" s="75"/>
      <c r="N35" s="78"/>
      <c r="O35" s="75"/>
    </row>
    <row r="36" spans="1:15" x14ac:dyDescent="0.2">
      <c r="A36" s="2"/>
      <c r="B36" s="74"/>
      <c r="C36" s="76"/>
      <c r="D36" s="192">
        <f t="shared" si="6"/>
        <v>0</v>
      </c>
      <c r="E36" s="193">
        <f t="shared" si="7"/>
        <v>0</v>
      </c>
      <c r="F36" s="78"/>
      <c r="G36" s="75"/>
      <c r="H36" s="78"/>
      <c r="I36" s="75"/>
      <c r="J36" s="79"/>
      <c r="K36" s="75"/>
      <c r="L36" s="75"/>
      <c r="M36" s="75"/>
      <c r="N36" s="78"/>
      <c r="O36" s="75"/>
    </row>
    <row r="37" spans="1:15" x14ac:dyDescent="0.2">
      <c r="A37" s="2"/>
      <c r="B37" s="74"/>
      <c r="C37" s="76"/>
      <c r="D37" s="192">
        <f t="shared" si="6"/>
        <v>0</v>
      </c>
      <c r="E37" s="193">
        <f t="shared" si="7"/>
        <v>0</v>
      </c>
      <c r="F37" s="78"/>
      <c r="G37" s="75"/>
      <c r="H37" s="78"/>
      <c r="I37" s="75"/>
      <c r="J37" s="79"/>
      <c r="K37" s="75"/>
      <c r="L37" s="75"/>
      <c r="M37" s="75"/>
      <c r="N37" s="78"/>
      <c r="O37" s="75"/>
    </row>
    <row r="38" spans="1:15" x14ac:dyDescent="0.2">
      <c r="A38" s="2"/>
      <c r="B38" s="74"/>
      <c r="C38" s="76"/>
      <c r="D38" s="192">
        <f t="shared" si="6"/>
        <v>0</v>
      </c>
      <c r="E38" s="193">
        <f t="shared" si="7"/>
        <v>0</v>
      </c>
      <c r="F38" s="78"/>
      <c r="G38" s="75"/>
      <c r="H38" s="78"/>
      <c r="I38" s="75"/>
      <c r="J38" s="79"/>
      <c r="K38" s="75"/>
      <c r="L38" s="75"/>
      <c r="M38" s="75"/>
      <c r="N38" s="78"/>
      <c r="O38" s="75"/>
    </row>
    <row r="39" spans="1:15" x14ac:dyDescent="0.2">
      <c r="A39" s="2"/>
      <c r="B39" s="74"/>
      <c r="C39" s="76"/>
      <c r="D39" s="192">
        <f t="shared" si="6"/>
        <v>0</v>
      </c>
      <c r="E39" s="193">
        <f t="shared" si="7"/>
        <v>0</v>
      </c>
      <c r="F39" s="78"/>
      <c r="G39" s="75"/>
      <c r="H39" s="78"/>
      <c r="I39" s="75"/>
      <c r="J39" s="79"/>
      <c r="K39" s="75"/>
      <c r="L39" s="75"/>
      <c r="M39" s="75"/>
      <c r="N39" s="78"/>
      <c r="O39" s="75"/>
    </row>
    <row r="40" spans="1:15" x14ac:dyDescent="0.2">
      <c r="A40" s="2"/>
      <c r="B40" s="74"/>
      <c r="C40" s="76"/>
      <c r="D40" s="192">
        <f t="shared" si="6"/>
        <v>0</v>
      </c>
      <c r="E40" s="193">
        <f t="shared" si="7"/>
        <v>0</v>
      </c>
      <c r="F40" s="78"/>
      <c r="G40" s="75"/>
      <c r="H40" s="78"/>
      <c r="I40" s="75"/>
      <c r="J40" s="79"/>
      <c r="K40" s="75"/>
      <c r="L40" s="75"/>
      <c r="M40" s="75"/>
      <c r="N40" s="78"/>
      <c r="O40" s="75"/>
    </row>
    <row r="41" spans="1:15" x14ac:dyDescent="0.2">
      <c r="A41" s="2"/>
      <c r="B41" s="74"/>
      <c r="C41" s="76"/>
      <c r="D41" s="192">
        <f t="shared" si="6"/>
        <v>0</v>
      </c>
      <c r="E41" s="193">
        <f t="shared" si="7"/>
        <v>0</v>
      </c>
      <c r="F41" s="78"/>
      <c r="G41" s="75"/>
      <c r="H41" s="78"/>
      <c r="I41" s="75"/>
      <c r="J41" s="79"/>
      <c r="K41" s="75"/>
      <c r="L41" s="75"/>
      <c r="M41" s="75"/>
      <c r="N41" s="78"/>
      <c r="O41" s="75"/>
    </row>
    <row r="42" spans="1:15" x14ac:dyDescent="0.2">
      <c r="A42" s="2"/>
      <c r="B42" s="74"/>
      <c r="C42" s="76"/>
      <c r="D42" s="192">
        <f t="shared" si="6"/>
        <v>0</v>
      </c>
      <c r="E42" s="193">
        <f t="shared" si="7"/>
        <v>0</v>
      </c>
      <c r="F42" s="78"/>
      <c r="G42" s="75"/>
      <c r="H42" s="78"/>
      <c r="I42" s="75"/>
      <c r="J42" s="79"/>
      <c r="K42" s="75"/>
      <c r="L42" s="75"/>
      <c r="M42" s="75"/>
      <c r="N42" s="78"/>
      <c r="O42" s="75"/>
    </row>
    <row r="43" spans="1:15" x14ac:dyDescent="0.2">
      <c r="A43" s="2"/>
      <c r="B43" s="74"/>
      <c r="C43" s="76"/>
      <c r="D43" s="192">
        <f t="shared" si="6"/>
        <v>0</v>
      </c>
      <c r="E43" s="193">
        <f t="shared" si="7"/>
        <v>0</v>
      </c>
      <c r="F43" s="78"/>
      <c r="G43" s="75"/>
      <c r="H43" s="78"/>
      <c r="I43" s="75"/>
      <c r="J43" s="79"/>
      <c r="K43" s="75"/>
      <c r="L43" s="75"/>
      <c r="M43" s="75"/>
      <c r="N43" s="78"/>
      <c r="O43" s="75"/>
    </row>
    <row r="44" spans="1:15" x14ac:dyDescent="0.2">
      <c r="A44" s="2"/>
      <c r="B44" s="74"/>
      <c r="C44" s="76"/>
      <c r="D44" s="192">
        <f t="shared" si="6"/>
        <v>0</v>
      </c>
      <c r="E44" s="193">
        <f t="shared" si="7"/>
        <v>0</v>
      </c>
      <c r="F44" s="78"/>
      <c r="G44" s="75"/>
      <c r="H44" s="78"/>
      <c r="I44" s="75"/>
      <c r="J44" s="79"/>
      <c r="K44" s="75"/>
      <c r="L44" s="75"/>
      <c r="M44" s="75"/>
      <c r="N44" s="78"/>
      <c r="O44" s="75"/>
    </row>
    <row r="45" spans="1:15" x14ac:dyDescent="0.2">
      <c r="A45" s="2"/>
      <c r="B45" s="74"/>
      <c r="C45" s="76"/>
      <c r="D45" s="192">
        <f t="shared" si="6"/>
        <v>0</v>
      </c>
      <c r="E45" s="193">
        <f t="shared" si="7"/>
        <v>0</v>
      </c>
      <c r="F45" s="78"/>
      <c r="G45" s="75"/>
      <c r="H45" s="78"/>
      <c r="I45" s="75"/>
      <c r="J45" s="79"/>
      <c r="K45" s="75"/>
      <c r="L45" s="75"/>
      <c r="M45" s="75"/>
      <c r="N45" s="78"/>
      <c r="O45" s="75"/>
    </row>
    <row r="46" spans="1:15" x14ac:dyDescent="0.2">
      <c r="A46" s="2"/>
      <c r="B46" s="74"/>
      <c r="C46" s="76"/>
      <c r="D46" s="192">
        <f t="shared" si="6"/>
        <v>0</v>
      </c>
      <c r="E46" s="193">
        <f t="shared" si="7"/>
        <v>0</v>
      </c>
      <c r="F46" s="78"/>
      <c r="G46" s="75"/>
      <c r="H46" s="78"/>
      <c r="I46" s="75"/>
      <c r="J46" s="79"/>
      <c r="K46" s="75"/>
      <c r="L46" s="75"/>
      <c r="M46" s="75"/>
      <c r="N46" s="78"/>
      <c r="O46" s="75"/>
    </row>
    <row r="47" spans="1:15" x14ac:dyDescent="0.2">
      <c r="A47" s="2"/>
      <c r="B47" s="74"/>
      <c r="C47" s="76"/>
      <c r="D47" s="192">
        <f t="shared" si="6"/>
        <v>0</v>
      </c>
      <c r="E47" s="193">
        <f t="shared" si="7"/>
        <v>0</v>
      </c>
      <c r="F47" s="78"/>
      <c r="G47" s="75"/>
      <c r="H47" s="78"/>
      <c r="I47" s="75"/>
      <c r="J47" s="79"/>
      <c r="K47" s="75"/>
      <c r="L47" s="75"/>
      <c r="M47" s="75"/>
      <c r="N47" s="78"/>
      <c r="O47" s="75"/>
    </row>
    <row r="48" spans="1:15" x14ac:dyDescent="0.2">
      <c r="A48" s="2"/>
      <c r="B48" s="74"/>
      <c r="C48" s="76"/>
      <c r="D48" s="192">
        <f t="shared" si="6"/>
        <v>0</v>
      </c>
      <c r="E48" s="193">
        <f t="shared" si="7"/>
        <v>0</v>
      </c>
      <c r="F48" s="78"/>
      <c r="G48" s="75"/>
      <c r="H48" s="78"/>
      <c r="I48" s="75"/>
      <c r="J48" s="79"/>
      <c r="K48" s="75"/>
      <c r="L48" s="75"/>
      <c r="M48" s="75"/>
      <c r="N48" s="78"/>
      <c r="O48" s="75"/>
    </row>
    <row r="49" spans="1:15" x14ac:dyDescent="0.2">
      <c r="A49" s="2"/>
      <c r="B49" s="74"/>
      <c r="C49" s="76"/>
      <c r="D49" s="192">
        <f t="shared" si="6"/>
        <v>0</v>
      </c>
      <c r="E49" s="193">
        <f t="shared" si="7"/>
        <v>0</v>
      </c>
      <c r="F49" s="78"/>
      <c r="G49" s="75"/>
      <c r="H49" s="78"/>
      <c r="I49" s="75"/>
      <c r="J49" s="79"/>
      <c r="K49" s="75"/>
      <c r="L49" s="75"/>
      <c r="M49" s="75"/>
      <c r="N49" s="78"/>
      <c r="O49" s="75"/>
    </row>
    <row r="50" spans="1:15" x14ac:dyDescent="0.2">
      <c r="A50" s="2"/>
      <c r="B50" s="74"/>
      <c r="C50" s="76"/>
      <c r="D50" s="192">
        <f t="shared" si="6"/>
        <v>0</v>
      </c>
      <c r="E50" s="193">
        <f t="shared" si="7"/>
        <v>0</v>
      </c>
      <c r="F50" s="78"/>
      <c r="G50" s="75"/>
      <c r="H50" s="78"/>
      <c r="I50" s="75"/>
      <c r="J50" s="79"/>
      <c r="K50" s="75"/>
      <c r="L50" s="75"/>
      <c r="M50" s="75"/>
      <c r="N50" s="78"/>
      <c r="O50" s="75"/>
    </row>
    <row r="51" spans="1:15" x14ac:dyDescent="0.2">
      <c r="A51" s="2"/>
      <c r="B51" s="74"/>
      <c r="C51" s="76"/>
      <c r="D51" s="192">
        <f t="shared" si="6"/>
        <v>0</v>
      </c>
      <c r="E51" s="193">
        <f t="shared" si="7"/>
        <v>0</v>
      </c>
      <c r="F51" s="78"/>
      <c r="G51" s="75"/>
      <c r="H51" s="78"/>
      <c r="I51" s="75"/>
      <c r="J51" s="79"/>
      <c r="K51" s="75"/>
      <c r="L51" s="75"/>
      <c r="M51" s="75"/>
      <c r="N51" s="78"/>
      <c r="O51" s="75"/>
    </row>
    <row r="52" spans="1:15" x14ac:dyDescent="0.2">
      <c r="A52" s="2"/>
      <c r="B52" s="74"/>
      <c r="C52" s="76"/>
      <c r="D52" s="192">
        <f t="shared" si="6"/>
        <v>0</v>
      </c>
      <c r="E52" s="193">
        <f t="shared" si="7"/>
        <v>0</v>
      </c>
      <c r="F52" s="78"/>
      <c r="G52" s="75"/>
      <c r="H52" s="78"/>
      <c r="I52" s="75"/>
      <c r="J52" s="79"/>
      <c r="K52" s="75"/>
      <c r="L52" s="75"/>
      <c r="M52" s="75"/>
      <c r="N52" s="78"/>
      <c r="O52" s="75"/>
    </row>
    <row r="53" spans="1:15" x14ac:dyDescent="0.2">
      <c r="B53" s="74"/>
      <c r="C53" s="76"/>
      <c r="D53" s="192">
        <f t="shared" si="6"/>
        <v>0</v>
      </c>
      <c r="E53" s="193">
        <f t="shared" si="7"/>
        <v>0</v>
      </c>
      <c r="F53" s="78"/>
      <c r="G53" s="75"/>
      <c r="H53" s="78"/>
      <c r="I53" s="75"/>
      <c r="J53" s="79"/>
      <c r="K53" s="75"/>
      <c r="L53" s="75"/>
      <c r="M53" s="75"/>
      <c r="N53" s="78"/>
      <c r="O53" s="75"/>
    </row>
    <row r="54" spans="1:15" x14ac:dyDescent="0.2">
      <c r="B54" s="74"/>
      <c r="C54" s="76"/>
      <c r="D54" s="192">
        <f t="shared" si="6"/>
        <v>0</v>
      </c>
      <c r="E54" s="193">
        <f t="shared" si="7"/>
        <v>0</v>
      </c>
      <c r="F54" s="78"/>
      <c r="G54" s="75"/>
      <c r="H54" s="78"/>
      <c r="I54" s="75"/>
      <c r="J54" s="79"/>
      <c r="K54" s="75"/>
      <c r="L54" s="75"/>
      <c r="M54" s="75"/>
      <c r="N54" s="78"/>
      <c r="O54" s="75"/>
    </row>
    <row r="55" spans="1:15" x14ac:dyDescent="0.2">
      <c r="B55" s="74"/>
      <c r="C55" s="76"/>
      <c r="D55" s="192">
        <f t="shared" ref="D55:D83" si="8">F55+M55</f>
        <v>0</v>
      </c>
      <c r="E55" s="193">
        <f t="shared" ref="E55:E83" si="9">G55+H55+I55+J55+K55+L55+N55+O55</f>
        <v>0</v>
      </c>
      <c r="F55" s="78"/>
      <c r="G55" s="75"/>
      <c r="H55" s="78"/>
      <c r="I55" s="75"/>
      <c r="J55" s="79"/>
      <c r="K55" s="75"/>
      <c r="L55" s="75"/>
      <c r="M55" s="75"/>
      <c r="N55" s="78"/>
      <c r="O55" s="75"/>
    </row>
    <row r="56" spans="1:15" x14ac:dyDescent="0.2">
      <c r="B56" s="74"/>
      <c r="C56" s="76"/>
      <c r="D56" s="192">
        <f t="shared" si="8"/>
        <v>0</v>
      </c>
      <c r="E56" s="193">
        <f t="shared" si="9"/>
        <v>0</v>
      </c>
      <c r="F56" s="78"/>
      <c r="G56" s="75"/>
      <c r="H56" s="78"/>
      <c r="I56" s="75"/>
      <c r="J56" s="79"/>
      <c r="K56" s="75"/>
      <c r="L56" s="75"/>
      <c r="M56" s="75"/>
      <c r="N56" s="78"/>
      <c r="O56" s="75"/>
    </row>
    <row r="57" spans="1:15" x14ac:dyDescent="0.2">
      <c r="B57" s="74"/>
      <c r="C57" s="76"/>
      <c r="D57" s="192">
        <f t="shared" si="8"/>
        <v>0</v>
      </c>
      <c r="E57" s="193">
        <f t="shared" si="9"/>
        <v>0</v>
      </c>
      <c r="F57" s="78"/>
      <c r="G57" s="75"/>
      <c r="H57" s="78"/>
      <c r="I57" s="75"/>
      <c r="J57" s="79"/>
      <c r="K57" s="75"/>
      <c r="L57" s="75"/>
      <c r="M57" s="75"/>
      <c r="N57" s="78"/>
      <c r="O57" s="75"/>
    </row>
    <row r="58" spans="1:15" x14ac:dyDescent="0.2">
      <c r="B58" s="74"/>
      <c r="C58" s="76"/>
      <c r="D58" s="192">
        <f t="shared" si="8"/>
        <v>0</v>
      </c>
      <c r="E58" s="193">
        <f t="shared" si="9"/>
        <v>0</v>
      </c>
      <c r="F58" s="78"/>
      <c r="G58" s="75"/>
      <c r="H58" s="78"/>
      <c r="I58" s="75"/>
      <c r="J58" s="79"/>
      <c r="K58" s="75"/>
      <c r="L58" s="75"/>
      <c r="M58" s="75"/>
      <c r="N58" s="78"/>
      <c r="O58" s="75"/>
    </row>
    <row r="59" spans="1:15" x14ac:dyDescent="0.2">
      <c r="B59" s="74"/>
      <c r="C59" s="76"/>
      <c r="D59" s="192">
        <f t="shared" si="8"/>
        <v>0</v>
      </c>
      <c r="E59" s="193">
        <f t="shared" si="9"/>
        <v>0</v>
      </c>
      <c r="F59" s="78"/>
      <c r="G59" s="75"/>
      <c r="H59" s="78"/>
      <c r="I59" s="75"/>
      <c r="J59" s="79"/>
      <c r="K59" s="75"/>
      <c r="L59" s="75"/>
      <c r="M59" s="75"/>
      <c r="N59" s="78"/>
      <c r="O59" s="75"/>
    </row>
    <row r="60" spans="1:15" x14ac:dyDescent="0.2">
      <c r="B60" s="74"/>
      <c r="C60" s="76"/>
      <c r="D60" s="192">
        <f t="shared" si="8"/>
        <v>0</v>
      </c>
      <c r="E60" s="193">
        <f t="shared" si="9"/>
        <v>0</v>
      </c>
      <c r="F60" s="78"/>
      <c r="G60" s="75"/>
      <c r="H60" s="78"/>
      <c r="I60" s="75"/>
      <c r="J60" s="79"/>
      <c r="K60" s="75"/>
      <c r="L60" s="75"/>
      <c r="M60" s="75"/>
      <c r="N60" s="78"/>
      <c r="O60" s="75"/>
    </row>
    <row r="61" spans="1:15" x14ac:dyDescent="0.2">
      <c r="B61" s="74"/>
      <c r="C61" s="76"/>
      <c r="D61" s="192">
        <f t="shared" si="8"/>
        <v>0</v>
      </c>
      <c r="E61" s="193">
        <f t="shared" si="9"/>
        <v>0</v>
      </c>
      <c r="F61" s="78"/>
      <c r="G61" s="75"/>
      <c r="H61" s="78"/>
      <c r="I61" s="75"/>
      <c r="J61" s="79"/>
      <c r="K61" s="75"/>
      <c r="L61" s="75"/>
      <c r="M61" s="75"/>
      <c r="N61" s="78"/>
      <c r="O61" s="75"/>
    </row>
    <row r="62" spans="1:15" x14ac:dyDescent="0.2">
      <c r="B62" s="74"/>
      <c r="C62" s="76"/>
      <c r="D62" s="192">
        <f t="shared" si="8"/>
        <v>0</v>
      </c>
      <c r="E62" s="193">
        <f t="shared" si="9"/>
        <v>0</v>
      </c>
      <c r="F62" s="78"/>
      <c r="G62" s="75"/>
      <c r="H62" s="78"/>
      <c r="I62" s="75"/>
      <c r="J62" s="79"/>
      <c r="K62" s="75"/>
      <c r="L62" s="75"/>
      <c r="M62" s="75"/>
      <c r="N62" s="78"/>
      <c r="O62" s="75"/>
    </row>
    <row r="63" spans="1:15" x14ac:dyDescent="0.2">
      <c r="B63" s="74"/>
      <c r="C63" s="76"/>
      <c r="D63" s="192">
        <f t="shared" si="8"/>
        <v>0</v>
      </c>
      <c r="E63" s="193">
        <f t="shared" si="9"/>
        <v>0</v>
      </c>
      <c r="F63" s="78"/>
      <c r="G63" s="75"/>
      <c r="H63" s="78"/>
      <c r="I63" s="75"/>
      <c r="J63" s="79"/>
      <c r="K63" s="75"/>
      <c r="L63" s="75"/>
      <c r="M63" s="75"/>
      <c r="N63" s="78"/>
      <c r="O63" s="75"/>
    </row>
    <row r="64" spans="1:15" x14ac:dyDescent="0.2">
      <c r="B64" s="74"/>
      <c r="C64" s="76"/>
      <c r="D64" s="192">
        <f t="shared" si="8"/>
        <v>0</v>
      </c>
      <c r="E64" s="193">
        <f t="shared" si="9"/>
        <v>0</v>
      </c>
      <c r="F64" s="78"/>
      <c r="G64" s="75"/>
      <c r="H64" s="78"/>
      <c r="I64" s="75"/>
      <c r="J64" s="79"/>
      <c r="K64" s="75"/>
      <c r="L64" s="75"/>
      <c r="M64" s="75"/>
      <c r="N64" s="78"/>
      <c r="O64" s="75"/>
    </row>
    <row r="65" spans="2:15" x14ac:dyDescent="0.2">
      <c r="B65" s="74"/>
      <c r="C65" s="76"/>
      <c r="D65" s="192">
        <f t="shared" si="8"/>
        <v>0</v>
      </c>
      <c r="E65" s="193">
        <f t="shared" si="9"/>
        <v>0</v>
      </c>
      <c r="F65" s="78"/>
      <c r="G65" s="75"/>
      <c r="H65" s="78"/>
      <c r="I65" s="75"/>
      <c r="J65" s="79"/>
      <c r="K65" s="75"/>
      <c r="L65" s="75"/>
      <c r="M65" s="75"/>
      <c r="N65" s="78"/>
      <c r="O65" s="75"/>
    </row>
    <row r="66" spans="2:15" x14ac:dyDescent="0.2">
      <c r="B66" s="74"/>
      <c r="C66" s="76"/>
      <c r="D66" s="192">
        <f t="shared" si="8"/>
        <v>0</v>
      </c>
      <c r="E66" s="193">
        <f t="shared" si="9"/>
        <v>0</v>
      </c>
      <c r="F66" s="78"/>
      <c r="G66" s="75"/>
      <c r="H66" s="78"/>
      <c r="I66" s="75"/>
      <c r="J66" s="79"/>
      <c r="K66" s="75"/>
      <c r="L66" s="75"/>
      <c r="M66" s="75"/>
      <c r="N66" s="78"/>
      <c r="O66" s="75"/>
    </row>
    <row r="67" spans="2:15" x14ac:dyDescent="0.2">
      <c r="B67" s="74"/>
      <c r="C67" s="76"/>
      <c r="D67" s="192">
        <f t="shared" si="8"/>
        <v>0</v>
      </c>
      <c r="E67" s="193">
        <f t="shared" si="9"/>
        <v>0</v>
      </c>
      <c r="F67" s="78"/>
      <c r="G67" s="75"/>
      <c r="H67" s="78"/>
      <c r="I67" s="75"/>
      <c r="J67" s="79"/>
      <c r="K67" s="75"/>
      <c r="L67" s="75"/>
      <c r="M67" s="75"/>
      <c r="N67" s="78"/>
      <c r="O67" s="75"/>
    </row>
    <row r="68" spans="2:15" x14ac:dyDescent="0.2">
      <c r="B68" s="74"/>
      <c r="C68" s="76"/>
      <c r="D68" s="192">
        <f t="shared" si="8"/>
        <v>0</v>
      </c>
      <c r="E68" s="193">
        <f t="shared" si="9"/>
        <v>0</v>
      </c>
      <c r="F68" s="78"/>
      <c r="G68" s="75"/>
      <c r="H68" s="78"/>
      <c r="I68" s="75"/>
      <c r="J68" s="79"/>
      <c r="K68" s="75"/>
      <c r="L68" s="75"/>
      <c r="M68" s="75"/>
      <c r="N68" s="78"/>
      <c r="O68" s="75"/>
    </row>
    <row r="69" spans="2:15" x14ac:dyDescent="0.2">
      <c r="B69" s="74"/>
      <c r="C69" s="76"/>
      <c r="D69" s="192">
        <f t="shared" si="8"/>
        <v>0</v>
      </c>
      <c r="E69" s="193">
        <f t="shared" si="9"/>
        <v>0</v>
      </c>
      <c r="F69" s="78"/>
      <c r="G69" s="75"/>
      <c r="H69" s="78"/>
      <c r="I69" s="75"/>
      <c r="J69" s="79"/>
      <c r="K69" s="75"/>
      <c r="L69" s="75"/>
      <c r="M69" s="75"/>
      <c r="N69" s="78"/>
      <c r="O69" s="75"/>
    </row>
    <row r="70" spans="2:15" x14ac:dyDescent="0.2">
      <c r="B70" s="74"/>
      <c r="C70" s="76"/>
      <c r="D70" s="192">
        <f t="shared" si="8"/>
        <v>0</v>
      </c>
      <c r="E70" s="193">
        <f t="shared" si="9"/>
        <v>0</v>
      </c>
      <c r="F70" s="78"/>
      <c r="G70" s="75"/>
      <c r="H70" s="78"/>
      <c r="I70" s="75"/>
      <c r="J70" s="79"/>
      <c r="K70" s="75"/>
      <c r="L70" s="75"/>
      <c r="M70" s="75"/>
      <c r="N70" s="78"/>
      <c r="O70" s="75"/>
    </row>
    <row r="71" spans="2:15" x14ac:dyDescent="0.2">
      <c r="B71" s="74"/>
      <c r="C71" s="76"/>
      <c r="D71" s="192">
        <f t="shared" si="8"/>
        <v>0</v>
      </c>
      <c r="E71" s="193">
        <f t="shared" si="9"/>
        <v>0</v>
      </c>
      <c r="F71" s="78"/>
      <c r="G71" s="75"/>
      <c r="H71" s="78"/>
      <c r="I71" s="75"/>
      <c r="J71" s="79"/>
      <c r="K71" s="75"/>
      <c r="L71" s="75"/>
      <c r="M71" s="75"/>
      <c r="N71" s="78"/>
      <c r="O71" s="75"/>
    </row>
    <row r="72" spans="2:15" x14ac:dyDescent="0.2">
      <c r="B72" s="74"/>
      <c r="C72" s="76"/>
      <c r="D72" s="192">
        <f t="shared" si="8"/>
        <v>0</v>
      </c>
      <c r="E72" s="193">
        <f t="shared" si="9"/>
        <v>0</v>
      </c>
      <c r="F72" s="78"/>
      <c r="G72" s="75"/>
      <c r="H72" s="78"/>
      <c r="I72" s="75"/>
      <c r="J72" s="79"/>
      <c r="K72" s="75"/>
      <c r="L72" s="75"/>
      <c r="M72" s="75"/>
      <c r="N72" s="78"/>
      <c r="O72" s="75"/>
    </row>
    <row r="73" spans="2:15" x14ac:dyDescent="0.2">
      <c r="B73" s="74"/>
      <c r="C73" s="76"/>
      <c r="D73" s="192">
        <f t="shared" si="8"/>
        <v>0</v>
      </c>
      <c r="E73" s="193">
        <f t="shared" si="9"/>
        <v>0</v>
      </c>
      <c r="F73" s="78"/>
      <c r="G73" s="75"/>
      <c r="H73" s="78"/>
      <c r="I73" s="75"/>
      <c r="J73" s="79"/>
      <c r="K73" s="75"/>
      <c r="L73" s="75"/>
      <c r="M73" s="75"/>
      <c r="N73" s="78"/>
      <c r="O73" s="75"/>
    </row>
    <row r="74" spans="2:15" x14ac:dyDescent="0.2">
      <c r="B74" s="74"/>
      <c r="C74" s="76"/>
      <c r="D74" s="192">
        <f t="shared" si="8"/>
        <v>0</v>
      </c>
      <c r="E74" s="193">
        <f t="shared" si="9"/>
        <v>0</v>
      </c>
      <c r="F74" s="78"/>
      <c r="G74" s="75"/>
      <c r="H74" s="78"/>
      <c r="I74" s="75"/>
      <c r="J74" s="79"/>
      <c r="K74" s="75"/>
      <c r="L74" s="75"/>
      <c r="M74" s="75"/>
      <c r="N74" s="78"/>
      <c r="O74" s="75"/>
    </row>
    <row r="75" spans="2:15" x14ac:dyDescent="0.2">
      <c r="B75" s="74"/>
      <c r="C75" s="76"/>
      <c r="D75" s="192">
        <f t="shared" si="8"/>
        <v>0</v>
      </c>
      <c r="E75" s="193">
        <f t="shared" si="9"/>
        <v>0</v>
      </c>
      <c r="F75" s="78"/>
      <c r="G75" s="75"/>
      <c r="H75" s="78"/>
      <c r="I75" s="75"/>
      <c r="J75" s="79"/>
      <c r="K75" s="75"/>
      <c r="L75" s="75"/>
      <c r="M75" s="75"/>
      <c r="N75" s="78"/>
      <c r="O75" s="75"/>
    </row>
    <row r="76" spans="2:15" x14ac:dyDescent="0.2">
      <c r="B76" s="74"/>
      <c r="C76" s="76"/>
      <c r="D76" s="192">
        <f t="shared" si="8"/>
        <v>0</v>
      </c>
      <c r="E76" s="193">
        <f t="shared" si="9"/>
        <v>0</v>
      </c>
      <c r="F76" s="78"/>
      <c r="G76" s="75"/>
      <c r="H76" s="78"/>
      <c r="I76" s="75"/>
      <c r="J76" s="79"/>
      <c r="K76" s="75"/>
      <c r="L76" s="75"/>
      <c r="M76" s="75"/>
      <c r="N76" s="78"/>
      <c r="O76" s="75"/>
    </row>
    <row r="77" spans="2:15" x14ac:dyDescent="0.2">
      <c r="B77" s="74"/>
      <c r="C77" s="76"/>
      <c r="D77" s="192">
        <f t="shared" si="8"/>
        <v>0</v>
      </c>
      <c r="E77" s="193">
        <f t="shared" si="9"/>
        <v>0</v>
      </c>
      <c r="F77" s="78"/>
      <c r="G77" s="75"/>
      <c r="H77" s="78"/>
      <c r="I77" s="75"/>
      <c r="J77" s="79"/>
      <c r="K77" s="75"/>
      <c r="L77" s="75"/>
      <c r="M77" s="75"/>
      <c r="N77" s="78"/>
      <c r="O77" s="75"/>
    </row>
    <row r="78" spans="2:15" ht="0.75" customHeight="1" x14ac:dyDescent="0.2">
      <c r="B78" s="74"/>
      <c r="C78" s="76"/>
      <c r="D78" s="192">
        <f t="shared" si="8"/>
        <v>0</v>
      </c>
      <c r="E78" s="193">
        <f t="shared" si="9"/>
        <v>0</v>
      </c>
      <c r="F78" s="78"/>
      <c r="G78" s="75"/>
      <c r="H78" s="78"/>
      <c r="I78" s="75"/>
      <c r="J78" s="79"/>
      <c r="K78" s="75"/>
      <c r="L78" s="75"/>
      <c r="M78" s="75"/>
      <c r="N78" s="78"/>
      <c r="O78" s="75"/>
    </row>
    <row r="79" spans="2:15" x14ac:dyDescent="0.2">
      <c r="B79" s="74"/>
      <c r="C79" s="76"/>
      <c r="D79" s="192">
        <f t="shared" si="8"/>
        <v>0</v>
      </c>
      <c r="E79" s="193">
        <f t="shared" si="9"/>
        <v>0</v>
      </c>
      <c r="F79" s="78"/>
      <c r="G79" s="75"/>
      <c r="H79" s="78"/>
      <c r="I79" s="75"/>
      <c r="J79" s="79"/>
      <c r="K79" s="75"/>
      <c r="L79" s="75"/>
      <c r="M79" s="75"/>
      <c r="N79" s="78"/>
      <c r="O79" s="75"/>
    </row>
    <row r="80" spans="2:15" x14ac:dyDescent="0.2">
      <c r="B80" s="74"/>
      <c r="C80" s="76"/>
      <c r="D80" s="192">
        <f t="shared" si="8"/>
        <v>0</v>
      </c>
      <c r="E80" s="193">
        <f t="shared" si="9"/>
        <v>0</v>
      </c>
      <c r="F80" s="78"/>
      <c r="G80" s="75"/>
      <c r="H80" s="78"/>
      <c r="I80" s="75"/>
      <c r="J80" s="79"/>
      <c r="K80" s="75"/>
      <c r="L80" s="75"/>
      <c r="M80" s="75"/>
      <c r="N80" s="78"/>
      <c r="O80" s="75"/>
    </row>
    <row r="81" spans="2:15" x14ac:dyDescent="0.2">
      <c r="B81" s="74"/>
      <c r="C81" s="76"/>
      <c r="D81" s="192">
        <f t="shared" si="8"/>
        <v>0</v>
      </c>
      <c r="E81" s="193">
        <f t="shared" si="9"/>
        <v>0</v>
      </c>
      <c r="F81" s="78"/>
      <c r="G81" s="75"/>
      <c r="H81" s="78"/>
      <c r="I81" s="75"/>
      <c r="J81" s="79"/>
      <c r="K81" s="75"/>
      <c r="L81" s="75"/>
      <c r="M81" s="75"/>
      <c r="N81" s="78"/>
      <c r="O81" s="75"/>
    </row>
    <row r="82" spans="2:15" x14ac:dyDescent="0.2">
      <c r="B82" s="74"/>
      <c r="C82" s="76"/>
      <c r="D82" s="192">
        <f t="shared" si="8"/>
        <v>0</v>
      </c>
      <c r="E82" s="193">
        <f t="shared" si="9"/>
        <v>0</v>
      </c>
      <c r="F82" s="78"/>
      <c r="G82" s="75"/>
      <c r="H82" s="78"/>
      <c r="I82" s="75"/>
      <c r="J82" s="79"/>
      <c r="K82" s="75"/>
      <c r="L82" s="75"/>
      <c r="M82" s="75"/>
      <c r="N82" s="78"/>
      <c r="O82" s="75"/>
    </row>
    <row r="83" spans="2:15" ht="13.5" thickBot="1" x14ac:dyDescent="0.25">
      <c r="B83" s="77"/>
      <c r="C83" s="76"/>
      <c r="D83" s="192">
        <f t="shared" si="8"/>
        <v>0</v>
      </c>
      <c r="E83" s="193">
        <f t="shared" si="9"/>
        <v>0</v>
      </c>
      <c r="F83" s="78"/>
      <c r="G83" s="75"/>
      <c r="H83" s="78"/>
      <c r="I83" s="75"/>
      <c r="J83" s="79"/>
      <c r="K83" s="75"/>
      <c r="L83" s="75"/>
      <c r="M83" s="75"/>
      <c r="N83" s="78"/>
      <c r="O83" s="75"/>
    </row>
    <row r="84" spans="2:15" ht="13.5" thickBot="1" x14ac:dyDescent="0.25">
      <c r="B84" s="22"/>
      <c r="C84" s="19" t="s">
        <v>21</v>
      </c>
      <c r="D84" s="194">
        <f>SUM(D10:D83)</f>
        <v>240</v>
      </c>
      <c r="E84" s="194">
        <f>SUM(E10:E83)</f>
        <v>240</v>
      </c>
      <c r="F84" s="67">
        <f>SUM(F10:F83)</f>
        <v>240</v>
      </c>
      <c r="G84" s="67">
        <f>SUM(G10:G83)</f>
        <v>240</v>
      </c>
      <c r="H84" s="67">
        <f t="shared" ref="H84:O84" si="10">SUM(H10:H83)</f>
        <v>0</v>
      </c>
      <c r="I84" s="67">
        <f t="shared" si="10"/>
        <v>0</v>
      </c>
      <c r="J84" s="67">
        <f t="shared" si="10"/>
        <v>0</v>
      </c>
      <c r="K84" s="67">
        <f t="shared" si="10"/>
        <v>0</v>
      </c>
      <c r="L84" s="67">
        <f t="shared" si="10"/>
        <v>0</v>
      </c>
      <c r="M84" s="67">
        <f t="shared" si="10"/>
        <v>0</v>
      </c>
      <c r="N84" s="67">
        <f t="shared" si="10"/>
        <v>0</v>
      </c>
      <c r="O84" s="67">
        <f t="shared" si="10"/>
        <v>0</v>
      </c>
    </row>
    <row r="85" spans="2:15" x14ac:dyDescent="0.2">
      <c r="B85" s="22"/>
      <c r="C85" s="19"/>
      <c r="O85" s="15"/>
    </row>
    <row r="86" spans="2:15" x14ac:dyDescent="0.2">
      <c r="B86" s="22"/>
      <c r="C86" s="19" t="s">
        <v>41</v>
      </c>
      <c r="E86" s="69">
        <f>D84+E84</f>
        <v>480</v>
      </c>
      <c r="O86" s="68">
        <f>F84+G84+H84+I84+J84+K84+L84+M84+N84+O84</f>
        <v>480</v>
      </c>
    </row>
    <row r="87" spans="2:15" ht="13.5" thickBot="1" x14ac:dyDescent="0.25">
      <c r="B87" s="23"/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8"/>
    </row>
  </sheetData>
  <sheetProtection algorithmName="SHA-512" hashValue="rzda0wUkgBDyr8ewQtuM8+JHAO18VaKLor2Z5IYbX/iwhD/CVcnI3tRPbhaYo4DV3xnlDXPv+MlffLJO7vjU2Q==" saltValue="GLCaKpikB4yReoO4XR4fvw==" spinCount="100000" sheet="1" objects="1" scenarios="1"/>
  <mergeCells count="7">
    <mergeCell ref="D6:E6"/>
    <mergeCell ref="J6:L6"/>
    <mergeCell ref="B2:C2"/>
    <mergeCell ref="M2:O2"/>
    <mergeCell ref="E4:H4"/>
    <mergeCell ref="K4:N4"/>
    <mergeCell ref="D2:J2"/>
  </mergeCells>
  <phoneticPr fontId="0" type="noConversion"/>
  <printOptions gridLines="1"/>
  <pageMargins left="0.75" right="0.75" top="1" bottom="1" header="0.5" footer="0.5"/>
  <pageSetup paperSize="9" scale="83" fitToHeight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R62"/>
  <sheetViews>
    <sheetView zoomScale="70" zoomScaleNormal="70" workbookViewId="0">
      <pane xSplit="6" ySplit="8" topLeftCell="G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RowHeight="12.75" x14ac:dyDescent="0.2"/>
  <cols>
    <col min="1" max="1" width="1.85546875" customWidth="1"/>
    <col min="2" max="2" width="10.140625" style="24" customWidth="1"/>
    <col min="3" max="3" width="23.42578125" customWidth="1"/>
    <col min="4" max="4" width="10.140625" customWidth="1"/>
    <col min="5" max="5" width="11" style="2" customWidth="1"/>
    <col min="6" max="6" width="10.85546875" style="2" customWidth="1"/>
    <col min="7" max="7" width="12.42578125" style="2" customWidth="1"/>
    <col min="8" max="8" width="10.5703125" style="2" customWidth="1"/>
    <col min="9" max="9" width="11.28515625" style="2" customWidth="1"/>
    <col min="10" max="10" width="9.5703125" style="2" customWidth="1"/>
    <col min="11" max="11" width="9.85546875" style="2" customWidth="1"/>
    <col min="12" max="12" width="14.140625" style="2" customWidth="1"/>
    <col min="13" max="13" width="9.140625" style="2"/>
    <col min="14" max="14" width="10.5703125" style="2" customWidth="1"/>
    <col min="15" max="16" width="9.140625" style="2"/>
    <col min="17" max="17" width="10.7109375" style="2" customWidth="1"/>
    <col min="18" max="18" width="9.140625" style="2"/>
  </cols>
  <sheetData>
    <row r="1" spans="2:18" ht="13.5" thickBot="1" x14ac:dyDescent="0.25">
      <c r="B1" s="20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</row>
    <row r="2" spans="2:18" ht="13.5" thickBot="1" x14ac:dyDescent="0.25">
      <c r="B2" s="253" t="s">
        <v>0</v>
      </c>
      <c r="C2" s="261"/>
      <c r="D2" s="19"/>
      <c r="E2" s="255" t="str">
        <f>'Unit Details'!D3</f>
        <v>1st Ullapool Guides</v>
      </c>
      <c r="F2" s="256"/>
      <c r="G2" s="256"/>
      <c r="H2" s="256"/>
      <c r="I2" s="256"/>
      <c r="J2" s="257"/>
      <c r="K2" s="3" t="s">
        <v>20</v>
      </c>
      <c r="L2" s="3"/>
      <c r="M2" s="3"/>
      <c r="N2" s="262">
        <f>'Unit Details'!E5</f>
        <v>39105</v>
      </c>
      <c r="O2" s="263"/>
      <c r="P2" s="1"/>
      <c r="Q2" s="1"/>
      <c r="R2" s="14"/>
    </row>
    <row r="3" spans="2:18" ht="13.5" thickBot="1" x14ac:dyDescent="0.25">
      <c r="B3" s="2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4"/>
    </row>
    <row r="4" spans="2:18" ht="13.5" thickBot="1" x14ac:dyDescent="0.25">
      <c r="B4" s="21" t="s">
        <v>22</v>
      </c>
      <c r="C4" s="1"/>
      <c r="D4" s="1"/>
      <c r="E4" s="3"/>
      <c r="F4" s="258">
        <f>'Unit Details'!D7</f>
        <v>45474</v>
      </c>
      <c r="G4" s="259"/>
      <c r="H4" s="259"/>
      <c r="I4" s="260"/>
      <c r="J4" s="4" t="s">
        <v>1</v>
      </c>
      <c r="K4" s="258">
        <f>'Unit Details'!F7</f>
        <v>45838</v>
      </c>
      <c r="L4" s="259"/>
      <c r="M4" s="259"/>
      <c r="N4" s="259"/>
      <c r="O4" s="260"/>
      <c r="P4" s="3"/>
      <c r="Q4" s="3"/>
      <c r="R4" s="14"/>
    </row>
    <row r="5" spans="2:18" ht="13.5" thickBot="1" x14ac:dyDescent="0.25">
      <c r="B5" s="21"/>
      <c r="C5" s="1"/>
      <c r="D5" s="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4"/>
    </row>
    <row r="6" spans="2:18" ht="13.5" thickBot="1" x14ac:dyDescent="0.25">
      <c r="B6" s="30"/>
      <c r="C6" s="5"/>
      <c r="D6" s="5"/>
      <c r="E6" s="250" t="s">
        <v>23</v>
      </c>
      <c r="F6" s="251"/>
      <c r="G6" s="25" t="s">
        <v>115</v>
      </c>
      <c r="H6" s="25" t="s">
        <v>28</v>
      </c>
      <c r="I6" s="6" t="s">
        <v>26</v>
      </c>
      <c r="J6" s="250" t="s">
        <v>42</v>
      </c>
      <c r="K6" s="251"/>
      <c r="L6" s="251"/>
      <c r="M6" s="252"/>
      <c r="N6" s="25" t="s">
        <v>35</v>
      </c>
      <c r="O6" s="25"/>
      <c r="P6" s="6" t="s">
        <v>39</v>
      </c>
      <c r="Q6" s="25"/>
      <c r="R6" s="25" t="s">
        <v>17</v>
      </c>
    </row>
    <row r="7" spans="2:18" ht="13.5" thickBot="1" x14ac:dyDescent="0.25">
      <c r="B7" s="30" t="s">
        <v>2</v>
      </c>
      <c r="C7" s="5" t="s">
        <v>3</v>
      </c>
      <c r="D7" s="60" t="s">
        <v>105</v>
      </c>
      <c r="E7" s="27"/>
      <c r="F7" s="6"/>
      <c r="G7" s="32" t="s">
        <v>118</v>
      </c>
      <c r="H7" s="32" t="s">
        <v>27</v>
      </c>
      <c r="I7" s="4" t="s">
        <v>25</v>
      </c>
      <c r="J7" s="25" t="s">
        <v>29</v>
      </c>
      <c r="K7" s="25" t="s">
        <v>31</v>
      </c>
      <c r="L7" s="25" t="s">
        <v>33</v>
      </c>
      <c r="M7" s="25"/>
      <c r="N7" s="33" t="s">
        <v>36</v>
      </c>
      <c r="O7" s="32" t="s">
        <v>16</v>
      </c>
      <c r="P7" s="4" t="s">
        <v>40</v>
      </c>
      <c r="Q7" s="32" t="s">
        <v>8</v>
      </c>
      <c r="R7" s="32" t="s">
        <v>39</v>
      </c>
    </row>
    <row r="8" spans="2:18" ht="13.5" thickBot="1" x14ac:dyDescent="0.25">
      <c r="B8" s="31"/>
      <c r="C8" s="8"/>
      <c r="D8" s="59" t="s">
        <v>106</v>
      </c>
      <c r="E8" s="28" t="s">
        <v>107</v>
      </c>
      <c r="F8" s="34" t="s">
        <v>6</v>
      </c>
      <c r="G8" s="26" t="s">
        <v>13</v>
      </c>
      <c r="H8" s="26" t="s">
        <v>217</v>
      </c>
      <c r="I8" s="9" t="s">
        <v>24</v>
      </c>
      <c r="J8" s="26" t="s">
        <v>30</v>
      </c>
      <c r="K8" s="26" t="s">
        <v>32</v>
      </c>
      <c r="L8" s="26" t="s">
        <v>34</v>
      </c>
      <c r="M8" s="26" t="s">
        <v>17</v>
      </c>
      <c r="N8" s="10" t="s">
        <v>37</v>
      </c>
      <c r="O8" s="26" t="s">
        <v>38</v>
      </c>
      <c r="P8" s="9" t="s">
        <v>38</v>
      </c>
      <c r="Q8" s="26" t="s">
        <v>92</v>
      </c>
      <c r="R8" s="26" t="s">
        <v>38</v>
      </c>
    </row>
    <row r="9" spans="2:18" x14ac:dyDescent="0.2">
      <c r="B9" s="74" t="s">
        <v>232</v>
      </c>
      <c r="C9" s="76" t="s">
        <v>235</v>
      </c>
      <c r="D9" s="80" t="s">
        <v>234</v>
      </c>
      <c r="E9" s="223">
        <v>194</v>
      </c>
      <c r="F9" s="75"/>
      <c r="G9" s="78"/>
      <c r="H9" s="75">
        <v>194</v>
      </c>
      <c r="I9" s="78"/>
      <c r="J9" s="79"/>
      <c r="K9" s="75"/>
      <c r="L9" s="75">
        <v>0</v>
      </c>
      <c r="M9" s="75">
        <v>0</v>
      </c>
      <c r="N9" s="75"/>
      <c r="O9" s="75"/>
      <c r="P9" s="78"/>
      <c r="Q9" s="75"/>
      <c r="R9" s="75"/>
    </row>
    <row r="10" spans="2:18" x14ac:dyDescent="0.2">
      <c r="B10" s="74" t="s">
        <v>233</v>
      </c>
      <c r="C10" s="76" t="s">
        <v>231</v>
      </c>
      <c r="D10" s="80" t="s">
        <v>229</v>
      </c>
      <c r="E10" s="223">
        <v>40</v>
      </c>
      <c r="F10" s="75"/>
      <c r="G10" s="78"/>
      <c r="H10" s="75">
        <v>0</v>
      </c>
      <c r="I10" s="78"/>
      <c r="J10" s="79"/>
      <c r="K10" s="75"/>
      <c r="L10" s="75"/>
      <c r="M10" s="75">
        <v>40</v>
      </c>
      <c r="N10" s="75"/>
      <c r="O10" s="75"/>
      <c r="P10" s="78"/>
      <c r="Q10" s="75"/>
      <c r="R10" s="75"/>
    </row>
    <row r="11" spans="2:18" x14ac:dyDescent="0.2">
      <c r="B11" s="74" t="s">
        <v>228</v>
      </c>
      <c r="C11" s="76" t="s">
        <v>236</v>
      </c>
      <c r="D11" s="80" t="s">
        <v>230</v>
      </c>
      <c r="E11" s="223">
        <v>364</v>
      </c>
      <c r="F11" s="75"/>
      <c r="G11" s="78"/>
      <c r="H11" s="75">
        <v>364</v>
      </c>
      <c r="I11" s="78"/>
      <c r="J11" s="79"/>
      <c r="K11" s="75"/>
      <c r="L11" s="75"/>
      <c r="M11" s="75"/>
      <c r="N11" s="75"/>
      <c r="O11" s="75"/>
      <c r="P11" s="78"/>
      <c r="Q11" s="75"/>
      <c r="R11" s="75"/>
    </row>
    <row r="12" spans="2:18" x14ac:dyDescent="0.2">
      <c r="B12" s="74"/>
      <c r="C12" s="76"/>
      <c r="D12" s="195"/>
      <c r="E12" s="223"/>
      <c r="F12" s="75"/>
      <c r="G12" s="78"/>
      <c r="H12" s="75"/>
      <c r="I12" s="78"/>
      <c r="J12" s="79"/>
      <c r="K12" s="75"/>
      <c r="L12" s="75"/>
      <c r="M12" s="75"/>
      <c r="N12" s="75"/>
      <c r="O12" s="75"/>
      <c r="P12" s="78"/>
      <c r="Q12" s="75"/>
      <c r="R12" s="75"/>
    </row>
    <row r="13" spans="2:18" x14ac:dyDescent="0.2">
      <c r="B13" s="74"/>
      <c r="C13" s="76"/>
      <c r="D13" s="195"/>
      <c r="E13" s="223"/>
      <c r="F13" s="75"/>
      <c r="G13" s="78"/>
      <c r="H13" s="75"/>
      <c r="I13" s="78"/>
      <c r="J13" s="79"/>
      <c r="K13" s="75"/>
      <c r="L13" s="75"/>
      <c r="M13" s="75"/>
      <c r="N13" s="75"/>
      <c r="O13" s="75"/>
      <c r="P13" s="78"/>
      <c r="Q13" s="75"/>
      <c r="R13" s="75"/>
    </row>
    <row r="14" spans="2:18" x14ac:dyDescent="0.2">
      <c r="B14" s="74"/>
      <c r="C14" s="76"/>
      <c r="D14" s="195"/>
      <c r="E14" s="223"/>
      <c r="F14" s="75"/>
      <c r="G14" s="79"/>
      <c r="H14" s="75"/>
      <c r="I14" s="78"/>
      <c r="J14" s="79"/>
      <c r="K14" s="75"/>
      <c r="L14" s="75"/>
      <c r="M14" s="75"/>
      <c r="N14" s="75"/>
      <c r="O14" s="75"/>
      <c r="P14" s="78"/>
      <c r="Q14" s="75"/>
      <c r="R14" s="75"/>
    </row>
    <row r="15" spans="2:18" x14ac:dyDescent="0.2">
      <c r="B15" s="74"/>
      <c r="C15" s="76"/>
      <c r="D15" s="80"/>
      <c r="E15" s="223"/>
      <c r="F15" s="75"/>
      <c r="G15" s="79"/>
      <c r="H15" s="75"/>
      <c r="I15" s="78"/>
      <c r="J15" s="79"/>
      <c r="K15" s="75"/>
      <c r="L15" s="75"/>
      <c r="M15" s="75"/>
      <c r="N15" s="75"/>
      <c r="O15" s="75"/>
      <c r="P15" s="78"/>
      <c r="Q15" s="75"/>
      <c r="R15" s="75"/>
    </row>
    <row r="16" spans="2:18" x14ac:dyDescent="0.2">
      <c r="B16" s="74"/>
      <c r="C16" s="76"/>
      <c r="D16" s="80"/>
      <c r="E16" s="223"/>
      <c r="F16" s="75"/>
      <c r="G16" s="79"/>
      <c r="H16" s="75"/>
      <c r="I16" s="78"/>
      <c r="J16" s="79"/>
      <c r="K16" s="75"/>
      <c r="L16" s="75"/>
      <c r="M16" s="75"/>
      <c r="N16" s="75"/>
      <c r="O16" s="75"/>
      <c r="P16" s="78"/>
      <c r="Q16" s="75"/>
      <c r="R16" s="75"/>
    </row>
    <row r="17" spans="2:18" x14ac:dyDescent="0.2">
      <c r="B17" s="74"/>
      <c r="C17" s="76"/>
      <c r="D17" s="80"/>
      <c r="E17" s="223"/>
      <c r="F17" s="75"/>
      <c r="G17" s="79"/>
      <c r="H17" s="75"/>
      <c r="I17" s="78"/>
      <c r="J17" s="79"/>
      <c r="K17" s="75"/>
      <c r="L17" s="75"/>
      <c r="M17" s="75"/>
      <c r="N17" s="75"/>
      <c r="O17" s="75"/>
      <c r="P17" s="78"/>
      <c r="Q17" s="75"/>
      <c r="R17" s="75"/>
    </row>
    <row r="18" spans="2:18" x14ac:dyDescent="0.2">
      <c r="B18" s="74"/>
      <c r="C18" s="76"/>
      <c r="D18" s="80"/>
      <c r="E18" s="223"/>
      <c r="F18" s="75"/>
      <c r="G18" s="78"/>
      <c r="H18" s="75"/>
      <c r="I18" s="78"/>
      <c r="J18" s="79"/>
      <c r="K18" s="75"/>
      <c r="L18" s="75"/>
      <c r="M18" s="75"/>
      <c r="N18" s="75"/>
      <c r="O18" s="75"/>
      <c r="P18" s="78"/>
      <c r="Q18" s="75"/>
      <c r="R18" s="75"/>
    </row>
    <row r="19" spans="2:18" x14ac:dyDescent="0.2">
      <c r="B19" s="74"/>
      <c r="C19" s="76"/>
      <c r="D19" s="80"/>
      <c r="E19" s="223"/>
      <c r="F19" s="75"/>
      <c r="G19" s="78"/>
      <c r="H19" s="75"/>
      <c r="I19" s="78"/>
      <c r="J19" s="79"/>
      <c r="K19" s="75"/>
      <c r="L19" s="75"/>
      <c r="M19" s="75"/>
      <c r="N19" s="75"/>
      <c r="O19" s="75"/>
      <c r="P19" s="78"/>
      <c r="Q19" s="75"/>
      <c r="R19" s="75"/>
    </row>
    <row r="20" spans="2:18" x14ac:dyDescent="0.2">
      <c r="B20" s="74"/>
      <c r="C20" s="76"/>
      <c r="D20" s="80"/>
      <c r="E20" s="223"/>
      <c r="F20" s="75"/>
      <c r="G20" s="78"/>
      <c r="H20" s="75"/>
      <c r="I20" s="78"/>
      <c r="J20" s="79"/>
      <c r="K20" s="75"/>
      <c r="L20" s="75"/>
      <c r="M20" s="75"/>
      <c r="N20" s="75"/>
      <c r="O20" s="75"/>
      <c r="P20" s="78"/>
      <c r="Q20" s="75"/>
      <c r="R20" s="75"/>
    </row>
    <row r="21" spans="2:18" x14ac:dyDescent="0.2">
      <c r="B21" s="74"/>
      <c r="C21" s="76"/>
      <c r="D21" s="80"/>
      <c r="E21" s="223"/>
      <c r="F21" s="75"/>
      <c r="G21" s="78"/>
      <c r="H21" s="75"/>
      <c r="I21" s="78"/>
      <c r="J21" s="79"/>
      <c r="K21" s="75"/>
      <c r="L21" s="75"/>
      <c r="M21" s="75"/>
      <c r="N21" s="75"/>
      <c r="O21" s="75"/>
      <c r="P21" s="78"/>
      <c r="Q21" s="75"/>
      <c r="R21" s="75"/>
    </row>
    <row r="22" spans="2:18" x14ac:dyDescent="0.2">
      <c r="B22" s="74"/>
      <c r="C22" s="76"/>
      <c r="D22" s="80"/>
      <c r="E22" s="79"/>
      <c r="F22" s="75"/>
      <c r="G22" s="78"/>
      <c r="H22" s="75"/>
      <c r="I22" s="78"/>
      <c r="J22" s="79"/>
      <c r="K22" s="75"/>
      <c r="L22" s="75"/>
      <c r="M22" s="75"/>
      <c r="N22" s="75"/>
      <c r="O22" s="75"/>
      <c r="P22" s="78"/>
      <c r="Q22" s="75"/>
      <c r="R22" s="75"/>
    </row>
    <row r="23" spans="2:18" x14ac:dyDescent="0.2">
      <c r="B23" s="74"/>
      <c r="C23" s="76"/>
      <c r="D23" s="80"/>
      <c r="E23" s="79"/>
      <c r="F23" s="75"/>
      <c r="G23" s="78"/>
      <c r="H23" s="75"/>
      <c r="I23" s="78"/>
      <c r="J23" s="79"/>
      <c r="K23" s="75"/>
      <c r="L23" s="75"/>
      <c r="M23" s="75"/>
      <c r="N23" s="75"/>
      <c r="O23" s="75"/>
      <c r="P23" s="78"/>
      <c r="Q23" s="75"/>
      <c r="R23" s="75"/>
    </row>
    <row r="24" spans="2:18" x14ac:dyDescent="0.2">
      <c r="B24" s="74"/>
      <c r="C24" s="76"/>
      <c r="D24" s="80"/>
      <c r="E24" s="79"/>
      <c r="F24" s="75"/>
      <c r="G24" s="78"/>
      <c r="H24" s="75"/>
      <c r="I24" s="78"/>
      <c r="J24" s="79"/>
      <c r="K24" s="75"/>
      <c r="L24" s="75"/>
      <c r="M24" s="75"/>
      <c r="N24" s="75"/>
      <c r="O24" s="75"/>
      <c r="P24" s="78"/>
      <c r="Q24" s="75"/>
      <c r="R24" s="75"/>
    </row>
    <row r="25" spans="2:18" x14ac:dyDescent="0.2">
      <c r="B25" s="74"/>
      <c r="C25" s="76"/>
      <c r="D25" s="80"/>
      <c r="E25" s="79"/>
      <c r="F25" s="75"/>
      <c r="G25" s="78"/>
      <c r="H25" s="75"/>
      <c r="I25" s="78"/>
      <c r="J25" s="79"/>
      <c r="K25" s="75"/>
      <c r="L25" s="75"/>
      <c r="M25" s="75"/>
      <c r="N25" s="75"/>
      <c r="O25" s="75"/>
      <c r="P25" s="78"/>
      <c r="Q25" s="75"/>
      <c r="R25" s="75"/>
    </row>
    <row r="26" spans="2:18" x14ac:dyDescent="0.2">
      <c r="B26" s="74"/>
      <c r="C26" s="76"/>
      <c r="D26" s="80"/>
      <c r="E26" s="79"/>
      <c r="F26" s="75"/>
      <c r="G26" s="78"/>
      <c r="H26" s="75"/>
      <c r="I26" s="78"/>
      <c r="J26" s="79"/>
      <c r="K26" s="75"/>
      <c r="L26" s="75"/>
      <c r="M26" s="75"/>
      <c r="N26" s="75"/>
      <c r="O26" s="75"/>
      <c r="P26" s="78"/>
      <c r="Q26" s="75"/>
      <c r="R26" s="75"/>
    </row>
    <row r="27" spans="2:18" x14ac:dyDescent="0.2">
      <c r="B27" s="74"/>
      <c r="C27" s="76"/>
      <c r="D27" s="80"/>
      <c r="E27" s="79"/>
      <c r="F27" s="75"/>
      <c r="G27" s="78"/>
      <c r="H27" s="75"/>
      <c r="I27" s="78"/>
      <c r="J27" s="79"/>
      <c r="K27" s="75"/>
      <c r="L27" s="75"/>
      <c r="M27" s="75"/>
      <c r="N27" s="75"/>
      <c r="O27" s="75"/>
      <c r="P27" s="78"/>
      <c r="Q27" s="75"/>
      <c r="R27" s="75"/>
    </row>
    <row r="28" spans="2:18" x14ac:dyDescent="0.2">
      <c r="B28" s="74"/>
      <c r="C28" s="76"/>
      <c r="D28" s="80"/>
      <c r="E28" s="79"/>
      <c r="F28" s="75"/>
      <c r="G28" s="78"/>
      <c r="H28" s="75"/>
      <c r="I28" s="78"/>
      <c r="J28" s="79"/>
      <c r="K28" s="75"/>
      <c r="L28" s="75"/>
      <c r="M28" s="75"/>
      <c r="N28" s="75"/>
      <c r="O28" s="75"/>
      <c r="P28" s="78"/>
      <c r="Q28" s="75"/>
      <c r="R28" s="75"/>
    </row>
    <row r="29" spans="2:18" x14ac:dyDescent="0.2">
      <c r="B29" s="74"/>
      <c r="C29" s="76"/>
      <c r="D29" s="80"/>
      <c r="E29" s="79"/>
      <c r="F29" s="75"/>
      <c r="G29" s="78"/>
      <c r="H29" s="75"/>
      <c r="I29" s="78"/>
      <c r="J29" s="79"/>
      <c r="K29" s="75"/>
      <c r="L29" s="75"/>
      <c r="M29" s="75"/>
      <c r="N29" s="75"/>
      <c r="O29" s="75"/>
      <c r="P29" s="78"/>
      <c r="Q29" s="75"/>
      <c r="R29" s="75"/>
    </row>
    <row r="30" spans="2:18" x14ac:dyDescent="0.2">
      <c r="B30" s="74"/>
      <c r="C30" s="76"/>
      <c r="D30" s="80"/>
      <c r="E30" s="79"/>
      <c r="F30" s="75"/>
      <c r="G30" s="78"/>
      <c r="H30" s="75"/>
      <c r="I30" s="78"/>
      <c r="J30" s="79"/>
      <c r="K30" s="75"/>
      <c r="L30" s="75"/>
      <c r="M30" s="75"/>
      <c r="N30" s="75"/>
      <c r="O30" s="75"/>
      <c r="P30" s="78"/>
      <c r="Q30" s="75"/>
      <c r="R30" s="75"/>
    </row>
    <row r="31" spans="2:18" x14ac:dyDescent="0.2">
      <c r="B31" s="74"/>
      <c r="C31" s="76"/>
      <c r="D31" s="80"/>
      <c r="E31" s="79"/>
      <c r="F31" s="75"/>
      <c r="G31" s="78"/>
      <c r="H31" s="75"/>
      <c r="I31" s="78"/>
      <c r="J31" s="79"/>
      <c r="K31" s="75"/>
      <c r="L31" s="75"/>
      <c r="M31" s="75"/>
      <c r="N31" s="75"/>
      <c r="O31" s="75"/>
      <c r="P31" s="78"/>
      <c r="Q31" s="75"/>
      <c r="R31" s="75"/>
    </row>
    <row r="32" spans="2:18" x14ac:dyDescent="0.2">
      <c r="B32" s="74"/>
      <c r="C32" s="76"/>
      <c r="D32" s="80"/>
      <c r="E32" s="79"/>
      <c r="F32" s="75"/>
      <c r="G32" s="78"/>
      <c r="H32" s="75"/>
      <c r="I32" s="78"/>
      <c r="J32" s="79"/>
      <c r="K32" s="75"/>
      <c r="L32" s="75"/>
      <c r="M32" s="75"/>
      <c r="N32" s="75"/>
      <c r="O32" s="75"/>
      <c r="P32" s="78"/>
      <c r="Q32" s="75"/>
      <c r="R32" s="75"/>
    </row>
    <row r="33" spans="2:18" x14ac:dyDescent="0.2">
      <c r="B33" s="74"/>
      <c r="C33" s="76"/>
      <c r="D33" s="80"/>
      <c r="E33" s="79"/>
      <c r="F33" s="75"/>
      <c r="G33" s="78"/>
      <c r="H33" s="75"/>
      <c r="I33" s="78"/>
      <c r="J33" s="79"/>
      <c r="K33" s="75"/>
      <c r="L33" s="75"/>
      <c r="M33" s="75"/>
      <c r="N33" s="75"/>
      <c r="O33" s="75"/>
      <c r="P33" s="78"/>
      <c r="Q33" s="75"/>
      <c r="R33" s="75"/>
    </row>
    <row r="34" spans="2:18" x14ac:dyDescent="0.2">
      <c r="B34" s="74"/>
      <c r="C34" s="76"/>
      <c r="D34" s="80"/>
      <c r="E34" s="79"/>
      <c r="F34" s="75"/>
      <c r="G34" s="78"/>
      <c r="H34" s="75"/>
      <c r="I34" s="78"/>
      <c r="J34" s="79"/>
      <c r="K34" s="75"/>
      <c r="L34" s="75"/>
      <c r="M34" s="75"/>
      <c r="N34" s="75"/>
      <c r="O34" s="75"/>
      <c r="P34" s="78"/>
      <c r="Q34" s="75"/>
      <c r="R34" s="75"/>
    </row>
    <row r="35" spans="2:18" x14ac:dyDescent="0.2">
      <c r="B35" s="74"/>
      <c r="C35" s="76"/>
      <c r="D35" s="80"/>
      <c r="E35" s="79"/>
      <c r="F35" s="75"/>
      <c r="G35" s="78"/>
      <c r="H35" s="75"/>
      <c r="I35" s="78"/>
      <c r="J35" s="79"/>
      <c r="K35" s="75"/>
      <c r="L35" s="75"/>
      <c r="M35" s="75"/>
      <c r="N35" s="75"/>
      <c r="O35" s="75"/>
      <c r="P35" s="78"/>
      <c r="Q35" s="75"/>
      <c r="R35" s="75"/>
    </row>
    <row r="36" spans="2:18" x14ac:dyDescent="0.2">
      <c r="B36" s="74"/>
      <c r="C36" s="76"/>
      <c r="D36" s="80"/>
      <c r="E36" s="79"/>
      <c r="F36" s="75"/>
      <c r="G36" s="78"/>
      <c r="H36" s="75"/>
      <c r="I36" s="78"/>
      <c r="J36" s="79"/>
      <c r="K36" s="75"/>
      <c r="L36" s="75"/>
      <c r="M36" s="75"/>
      <c r="N36" s="75"/>
      <c r="O36" s="75"/>
      <c r="P36" s="78"/>
      <c r="Q36" s="75"/>
      <c r="R36" s="75"/>
    </row>
    <row r="37" spans="2:18" x14ac:dyDescent="0.2">
      <c r="B37" s="74"/>
      <c r="C37" s="76"/>
      <c r="D37" s="80"/>
      <c r="E37" s="79"/>
      <c r="F37" s="75"/>
      <c r="G37" s="78"/>
      <c r="H37" s="75"/>
      <c r="I37" s="78"/>
      <c r="J37" s="79"/>
      <c r="K37" s="75"/>
      <c r="L37" s="75"/>
      <c r="M37" s="75"/>
      <c r="N37" s="75"/>
      <c r="O37" s="75"/>
      <c r="P37" s="78"/>
      <c r="Q37" s="75"/>
      <c r="R37" s="75"/>
    </row>
    <row r="38" spans="2:18" x14ac:dyDescent="0.2">
      <c r="B38" s="74"/>
      <c r="C38" s="76"/>
      <c r="D38" s="80"/>
      <c r="E38" s="79"/>
      <c r="F38" s="75"/>
      <c r="G38" s="78"/>
      <c r="H38" s="75"/>
      <c r="I38" s="78"/>
      <c r="J38" s="79"/>
      <c r="K38" s="75"/>
      <c r="L38" s="75"/>
      <c r="M38" s="75"/>
      <c r="N38" s="75"/>
      <c r="O38" s="75"/>
      <c r="P38" s="78"/>
      <c r="Q38" s="75"/>
      <c r="R38" s="75"/>
    </row>
    <row r="39" spans="2:18" x14ac:dyDescent="0.2">
      <c r="B39" s="74"/>
      <c r="C39" s="76"/>
      <c r="D39" s="80"/>
      <c r="E39" s="79"/>
      <c r="F39" s="75"/>
      <c r="G39" s="78"/>
      <c r="H39" s="75"/>
      <c r="I39" s="78"/>
      <c r="J39" s="79"/>
      <c r="K39" s="75"/>
      <c r="L39" s="75"/>
      <c r="M39" s="75"/>
      <c r="N39" s="75"/>
      <c r="O39" s="75"/>
      <c r="P39" s="78"/>
      <c r="Q39" s="75"/>
      <c r="R39" s="75"/>
    </row>
    <row r="40" spans="2:18" x14ac:dyDescent="0.2">
      <c r="B40" s="74"/>
      <c r="C40" s="76"/>
      <c r="D40" s="80"/>
      <c r="E40" s="79"/>
      <c r="F40" s="75"/>
      <c r="G40" s="78"/>
      <c r="H40" s="75"/>
      <c r="I40" s="78"/>
      <c r="J40" s="79"/>
      <c r="K40" s="75"/>
      <c r="L40" s="75"/>
      <c r="M40" s="75"/>
      <c r="N40" s="75"/>
      <c r="O40" s="75"/>
      <c r="P40" s="78"/>
      <c r="Q40" s="75"/>
      <c r="R40" s="75"/>
    </row>
    <row r="41" spans="2:18" x14ac:dyDescent="0.2">
      <c r="B41" s="74"/>
      <c r="C41" s="76"/>
      <c r="D41" s="80"/>
      <c r="E41" s="79"/>
      <c r="F41" s="75"/>
      <c r="G41" s="78"/>
      <c r="H41" s="75"/>
      <c r="I41" s="78"/>
      <c r="J41" s="79"/>
      <c r="K41" s="75"/>
      <c r="L41" s="75"/>
      <c r="M41" s="75"/>
      <c r="N41" s="75"/>
      <c r="O41" s="75"/>
      <c r="P41" s="78"/>
      <c r="Q41" s="75"/>
      <c r="R41" s="75"/>
    </row>
    <row r="42" spans="2:18" x14ac:dyDescent="0.2">
      <c r="B42" s="74"/>
      <c r="C42" s="76"/>
      <c r="D42" s="80"/>
      <c r="E42" s="79"/>
      <c r="F42" s="75"/>
      <c r="G42" s="78"/>
      <c r="H42" s="75"/>
      <c r="I42" s="78"/>
      <c r="J42" s="79"/>
      <c r="K42" s="75"/>
      <c r="L42" s="75"/>
      <c r="M42" s="75"/>
      <c r="N42" s="75"/>
      <c r="O42" s="75"/>
      <c r="P42" s="78"/>
      <c r="Q42" s="75"/>
      <c r="R42" s="75"/>
    </row>
    <row r="43" spans="2:18" x14ac:dyDescent="0.2">
      <c r="B43" s="74"/>
      <c r="C43" s="76"/>
      <c r="D43" s="80"/>
      <c r="E43" s="79"/>
      <c r="F43" s="75"/>
      <c r="G43" s="78"/>
      <c r="H43" s="75"/>
      <c r="I43" s="78"/>
      <c r="J43" s="79"/>
      <c r="K43" s="75"/>
      <c r="L43" s="75"/>
      <c r="M43" s="75"/>
      <c r="N43" s="75"/>
      <c r="O43" s="75"/>
      <c r="P43" s="78"/>
      <c r="Q43" s="75"/>
      <c r="R43" s="75"/>
    </row>
    <row r="44" spans="2:18" x14ac:dyDescent="0.2">
      <c r="B44" s="74"/>
      <c r="C44" s="76"/>
      <c r="D44" s="80"/>
      <c r="E44" s="79"/>
      <c r="F44" s="75"/>
      <c r="G44" s="78"/>
      <c r="H44" s="75"/>
      <c r="I44" s="78"/>
      <c r="J44" s="79"/>
      <c r="K44" s="75"/>
      <c r="L44" s="75"/>
      <c r="M44" s="75"/>
      <c r="N44" s="75"/>
      <c r="O44" s="75"/>
      <c r="P44" s="78"/>
      <c r="Q44" s="75"/>
      <c r="R44" s="75"/>
    </row>
    <row r="45" spans="2:18" x14ac:dyDescent="0.2">
      <c r="B45" s="74"/>
      <c r="C45" s="76"/>
      <c r="D45" s="80"/>
      <c r="E45" s="79"/>
      <c r="F45" s="75"/>
      <c r="G45" s="78"/>
      <c r="H45" s="75"/>
      <c r="I45" s="78"/>
      <c r="J45" s="79"/>
      <c r="K45" s="75"/>
      <c r="L45" s="75"/>
      <c r="M45" s="75"/>
      <c r="N45" s="75"/>
      <c r="O45" s="75"/>
      <c r="P45" s="78"/>
      <c r="Q45" s="75"/>
      <c r="R45" s="75"/>
    </row>
    <row r="46" spans="2:18" x14ac:dyDescent="0.2">
      <c r="B46" s="74"/>
      <c r="C46" s="76"/>
      <c r="D46" s="80"/>
      <c r="E46" s="79"/>
      <c r="F46" s="75"/>
      <c r="G46" s="78"/>
      <c r="H46" s="75"/>
      <c r="I46" s="78"/>
      <c r="J46" s="79"/>
      <c r="K46" s="75"/>
      <c r="L46" s="75"/>
      <c r="M46" s="75"/>
      <c r="N46" s="75"/>
      <c r="O46" s="75"/>
      <c r="P46" s="78"/>
      <c r="Q46" s="75"/>
      <c r="R46" s="75"/>
    </row>
    <row r="47" spans="2:18" x14ac:dyDescent="0.2">
      <c r="B47" s="74"/>
      <c r="C47" s="76"/>
      <c r="D47" s="80"/>
      <c r="E47" s="79"/>
      <c r="F47" s="75"/>
      <c r="G47" s="78"/>
      <c r="H47" s="75"/>
      <c r="I47" s="78"/>
      <c r="J47" s="79"/>
      <c r="K47" s="75"/>
      <c r="L47" s="75"/>
      <c r="M47" s="75"/>
      <c r="N47" s="75"/>
      <c r="O47" s="75"/>
      <c r="P47" s="78"/>
      <c r="Q47" s="75"/>
      <c r="R47" s="75"/>
    </row>
    <row r="48" spans="2:18" x14ac:dyDescent="0.2">
      <c r="B48" s="74"/>
      <c r="C48" s="76"/>
      <c r="D48" s="80"/>
      <c r="E48" s="79"/>
      <c r="F48" s="75"/>
      <c r="G48" s="78"/>
      <c r="H48" s="75"/>
      <c r="I48" s="78"/>
      <c r="J48" s="79"/>
      <c r="K48" s="75"/>
      <c r="L48" s="75"/>
      <c r="M48" s="75"/>
      <c r="N48" s="75"/>
      <c r="O48" s="75"/>
      <c r="P48" s="78"/>
      <c r="Q48" s="75"/>
      <c r="R48" s="75"/>
    </row>
    <row r="49" spans="2:18" x14ac:dyDescent="0.2">
      <c r="B49" s="74"/>
      <c r="C49" s="76"/>
      <c r="D49" s="80"/>
      <c r="E49" s="79"/>
      <c r="F49" s="75"/>
      <c r="G49" s="78"/>
      <c r="H49" s="75"/>
      <c r="I49" s="78"/>
      <c r="J49" s="79"/>
      <c r="K49" s="75"/>
      <c r="L49" s="75"/>
      <c r="M49" s="75"/>
      <c r="N49" s="75"/>
      <c r="O49" s="75"/>
      <c r="P49" s="78"/>
      <c r="Q49" s="75"/>
      <c r="R49" s="75"/>
    </row>
    <row r="50" spans="2:18" x14ac:dyDescent="0.2">
      <c r="B50" s="74"/>
      <c r="C50" s="76"/>
      <c r="D50" s="80"/>
      <c r="E50" s="79"/>
      <c r="F50" s="75"/>
      <c r="G50" s="78"/>
      <c r="H50" s="75"/>
      <c r="I50" s="78"/>
      <c r="J50" s="79"/>
      <c r="K50" s="75"/>
      <c r="L50" s="75"/>
      <c r="M50" s="75"/>
      <c r="N50" s="75"/>
      <c r="O50" s="75"/>
      <c r="P50" s="78"/>
      <c r="Q50" s="75"/>
      <c r="R50" s="75"/>
    </row>
    <row r="51" spans="2:18" x14ac:dyDescent="0.2">
      <c r="B51" s="74"/>
      <c r="C51" s="76"/>
      <c r="D51" s="80"/>
      <c r="E51" s="79"/>
      <c r="F51" s="75"/>
      <c r="G51" s="78"/>
      <c r="H51" s="75"/>
      <c r="I51" s="78"/>
      <c r="J51" s="79"/>
      <c r="K51" s="75"/>
      <c r="L51" s="75"/>
      <c r="M51" s="75"/>
      <c r="N51" s="75"/>
      <c r="O51" s="75"/>
      <c r="P51" s="78"/>
      <c r="Q51" s="75"/>
      <c r="R51" s="75"/>
    </row>
    <row r="52" spans="2:18" x14ac:dyDescent="0.2">
      <c r="B52" s="74"/>
      <c r="C52" s="76"/>
      <c r="D52" s="80"/>
      <c r="E52" s="79"/>
      <c r="F52" s="75"/>
      <c r="G52" s="78"/>
      <c r="H52" s="75"/>
      <c r="I52" s="78"/>
      <c r="J52" s="79"/>
      <c r="K52" s="75"/>
      <c r="L52" s="75"/>
      <c r="M52" s="75"/>
      <c r="N52" s="75"/>
      <c r="O52" s="75"/>
      <c r="P52" s="78"/>
      <c r="Q52" s="75"/>
      <c r="R52" s="75"/>
    </row>
    <row r="53" spans="2:18" x14ac:dyDescent="0.2">
      <c r="B53" s="74"/>
      <c r="C53" s="76"/>
      <c r="D53" s="80"/>
      <c r="E53" s="79"/>
      <c r="F53" s="75"/>
      <c r="G53" s="78"/>
      <c r="H53" s="75"/>
      <c r="I53" s="78"/>
      <c r="J53" s="79"/>
      <c r="K53" s="75"/>
      <c r="L53" s="75"/>
      <c r="M53" s="75"/>
      <c r="N53" s="75"/>
      <c r="O53" s="75"/>
      <c r="P53" s="78"/>
      <c r="Q53" s="75"/>
      <c r="R53" s="75"/>
    </row>
    <row r="54" spans="2:18" x14ac:dyDescent="0.2">
      <c r="B54" s="74"/>
      <c r="C54" s="76"/>
      <c r="D54" s="80"/>
      <c r="E54" s="79"/>
      <c r="F54" s="75"/>
      <c r="G54" s="78"/>
      <c r="H54" s="75"/>
      <c r="I54" s="78"/>
      <c r="J54" s="79"/>
      <c r="K54" s="75"/>
      <c r="L54" s="75"/>
      <c r="M54" s="75"/>
      <c r="N54" s="75"/>
      <c r="O54" s="75"/>
      <c r="P54" s="78"/>
      <c r="Q54" s="75"/>
      <c r="R54" s="75"/>
    </row>
    <row r="55" spans="2:18" x14ac:dyDescent="0.2">
      <c r="B55" s="74"/>
      <c r="C55" s="76"/>
      <c r="D55" s="80"/>
      <c r="E55" s="79"/>
      <c r="F55" s="75"/>
      <c r="G55" s="78"/>
      <c r="H55" s="75"/>
      <c r="I55" s="78"/>
      <c r="J55" s="79"/>
      <c r="K55" s="75"/>
      <c r="L55" s="75"/>
      <c r="M55" s="75"/>
      <c r="N55" s="75"/>
      <c r="O55" s="75"/>
      <c r="P55" s="78"/>
      <c r="Q55" s="75"/>
      <c r="R55" s="75"/>
    </row>
    <row r="56" spans="2:18" x14ac:dyDescent="0.2">
      <c r="B56" s="74"/>
      <c r="C56" s="76"/>
      <c r="D56" s="80"/>
      <c r="E56" s="79"/>
      <c r="F56" s="75"/>
      <c r="G56" s="78"/>
      <c r="H56" s="75"/>
      <c r="I56" s="78"/>
      <c r="J56" s="79"/>
      <c r="K56" s="75"/>
      <c r="L56" s="75"/>
      <c r="M56" s="75"/>
      <c r="N56" s="75"/>
      <c r="O56" s="75"/>
      <c r="P56" s="78"/>
      <c r="Q56" s="75"/>
      <c r="R56" s="75"/>
    </row>
    <row r="57" spans="2:18" x14ac:dyDescent="0.2">
      <c r="B57" s="74"/>
      <c r="C57" s="221" t="s">
        <v>220</v>
      </c>
      <c r="D57" s="80"/>
      <c r="E57" s="79"/>
      <c r="F57" s="193">
        <f>'Enter Receipts'!$F$84</f>
        <v>240</v>
      </c>
      <c r="G57" s="222">
        <f>'Enter Receipts'!$F$84</f>
        <v>240</v>
      </c>
      <c r="H57" s="75"/>
      <c r="I57" s="78"/>
      <c r="J57" s="79"/>
      <c r="K57" s="75"/>
      <c r="L57" s="75"/>
      <c r="M57" s="75"/>
      <c r="N57" s="75"/>
      <c r="O57" s="75"/>
      <c r="P57" s="78"/>
      <c r="Q57" s="75"/>
      <c r="R57" s="75"/>
    </row>
    <row r="58" spans="2:18" ht="13.5" thickBot="1" x14ac:dyDescent="0.25">
      <c r="B58" s="77"/>
      <c r="C58" s="220"/>
      <c r="D58" s="81"/>
      <c r="E58" s="79"/>
      <c r="F58" s="75"/>
      <c r="G58" s="78"/>
      <c r="H58" s="75"/>
      <c r="I58" s="78"/>
      <c r="J58" s="79"/>
      <c r="K58" s="75"/>
      <c r="L58" s="75"/>
      <c r="M58" s="75"/>
      <c r="N58" s="75"/>
      <c r="O58" s="75"/>
      <c r="P58" s="78"/>
      <c r="Q58" s="75"/>
      <c r="R58" s="75"/>
    </row>
    <row r="59" spans="2:18" ht="13.5" thickBot="1" x14ac:dyDescent="0.25">
      <c r="B59" s="22"/>
      <c r="C59" s="19" t="s">
        <v>21</v>
      </c>
      <c r="D59" s="19"/>
      <c r="E59" s="67">
        <f>SUM(E9:E58)</f>
        <v>598</v>
      </c>
      <c r="F59" s="67">
        <f t="shared" ref="F59:R59" si="0">SUM(F9:F58)</f>
        <v>240</v>
      </c>
      <c r="G59" s="67">
        <f t="shared" si="0"/>
        <v>240</v>
      </c>
      <c r="H59" s="67">
        <f t="shared" si="0"/>
        <v>558</v>
      </c>
      <c r="I59" s="67">
        <f t="shared" si="0"/>
        <v>0</v>
      </c>
      <c r="J59" s="67">
        <f t="shared" si="0"/>
        <v>0</v>
      </c>
      <c r="K59" s="67">
        <f t="shared" si="0"/>
        <v>0</v>
      </c>
      <c r="L59" s="67">
        <f t="shared" si="0"/>
        <v>0</v>
      </c>
      <c r="M59" s="67">
        <f t="shared" si="0"/>
        <v>40</v>
      </c>
      <c r="N59" s="67">
        <f t="shared" si="0"/>
        <v>0</v>
      </c>
      <c r="O59" s="67">
        <f t="shared" si="0"/>
        <v>0</v>
      </c>
      <c r="P59" s="67">
        <f t="shared" si="0"/>
        <v>0</v>
      </c>
      <c r="Q59" s="70">
        <f t="shared" si="0"/>
        <v>0</v>
      </c>
      <c r="R59" s="70">
        <f t="shared" si="0"/>
        <v>0</v>
      </c>
    </row>
    <row r="60" spans="2:18" x14ac:dyDescent="0.2">
      <c r="B60" s="22"/>
      <c r="C60" s="19"/>
      <c r="D60" s="19"/>
      <c r="R60" s="15"/>
    </row>
    <row r="61" spans="2:18" x14ac:dyDescent="0.2">
      <c r="B61" s="22"/>
      <c r="C61" s="19" t="s">
        <v>41</v>
      </c>
      <c r="D61" s="19"/>
      <c r="F61" s="69">
        <f>E59+F59</f>
        <v>838</v>
      </c>
      <c r="R61" s="68">
        <f>G59+H59+I59+J59+K59+L59+M59+N59+O59+P59+Q59+R59</f>
        <v>838</v>
      </c>
    </row>
    <row r="62" spans="2:18" ht="13.5" thickBot="1" x14ac:dyDescent="0.25">
      <c r="B62" s="23"/>
      <c r="C62" s="16"/>
      <c r="D62" s="16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</row>
  </sheetData>
  <sheetProtection algorithmName="SHA-512" hashValue="iT89EKyXyUI6uKR/zYW2Kd7289NdISCkKsheJChPi47Gwen/q0tLqGjs7nC26GIEsrFuKKjTWlr7czJBq9CaUA==" saltValue="ZLD9/T5xsQS2+lZiupKQUQ==" spinCount="100000" sheet="1" objects="1" scenarios="1"/>
  <mergeCells count="7">
    <mergeCell ref="B2:C2"/>
    <mergeCell ref="E6:F6"/>
    <mergeCell ref="J6:M6"/>
    <mergeCell ref="N2:O2"/>
    <mergeCell ref="F4:I4"/>
    <mergeCell ref="K4:O4"/>
    <mergeCell ref="E2:J2"/>
  </mergeCells>
  <phoneticPr fontId="0" type="noConversion"/>
  <printOptions gridLines="1"/>
  <pageMargins left="0.75" right="0.75" top="1" bottom="1" header="0.5" footer="0.5"/>
  <pageSetup paperSize="9" scale="68" fitToHeight="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63"/>
  <sheetViews>
    <sheetView zoomScale="60" zoomScaleNormal="60" workbookViewId="0">
      <selection activeCell="F67" sqref="F67"/>
    </sheetView>
  </sheetViews>
  <sheetFormatPr defaultColWidth="9.140625" defaultRowHeight="15" customHeight="1" x14ac:dyDescent="0.2"/>
  <cols>
    <col min="1" max="1" width="11.85546875" style="58" customWidth="1"/>
    <col min="2" max="6" width="9.140625" style="1"/>
    <col min="7" max="7" width="17.28515625" style="3" customWidth="1"/>
    <col min="8" max="8" width="15.140625" style="1" customWidth="1"/>
    <col min="9" max="9" width="5.28515625" style="1" customWidth="1"/>
    <col min="10" max="10" width="17.85546875" style="1" customWidth="1"/>
    <col min="11" max="11" width="7.7109375" style="1" customWidth="1"/>
    <col min="12" max="16384" width="9.140625" style="1"/>
  </cols>
  <sheetData>
    <row r="1" spans="1:11" ht="15" customHeight="1" thickBot="1" x14ac:dyDescent="0.25">
      <c r="A1" s="47"/>
      <c r="B1" s="48"/>
      <c r="C1" s="48"/>
      <c r="D1" s="48"/>
      <c r="E1" s="48"/>
      <c r="F1" s="48"/>
      <c r="G1" s="7"/>
      <c r="H1" s="48"/>
      <c r="I1" s="48"/>
      <c r="J1" s="48"/>
      <c r="K1" s="49"/>
    </row>
    <row r="2" spans="1:11" ht="24.95" customHeight="1" thickBot="1" x14ac:dyDescent="0.25">
      <c r="A2" s="50"/>
      <c r="B2" s="36" t="s">
        <v>82</v>
      </c>
      <c r="C2" s="51"/>
      <c r="D2" s="264" t="str">
        <f>'Unit Details'!D3:F3</f>
        <v>1st Ullapool Guides</v>
      </c>
      <c r="E2" s="265"/>
      <c r="F2" s="265"/>
      <c r="G2" s="266"/>
      <c r="H2" s="85"/>
      <c r="I2" s="86" t="s">
        <v>100</v>
      </c>
      <c r="J2" s="197">
        <f>'Unit Details'!E5</f>
        <v>39105</v>
      </c>
      <c r="K2" s="35"/>
    </row>
    <row r="3" spans="1:11" ht="15" customHeight="1" thickBot="1" x14ac:dyDescent="0.25">
      <c r="A3" s="41" t="s">
        <v>43</v>
      </c>
      <c r="K3" s="35"/>
    </row>
    <row r="4" spans="1:11" ht="15" customHeight="1" thickBot="1" x14ac:dyDescent="0.25">
      <c r="A4" s="42" t="s">
        <v>44</v>
      </c>
      <c r="B4" s="1" t="s">
        <v>87</v>
      </c>
      <c r="F4" s="1" t="s">
        <v>88</v>
      </c>
      <c r="H4" s="198">
        <f>'Unit Details'!D7</f>
        <v>45474</v>
      </c>
      <c r="I4" s="19" t="s">
        <v>1</v>
      </c>
      <c r="J4" s="198">
        <f>'Unit Details'!F7</f>
        <v>45838</v>
      </c>
      <c r="K4" s="35"/>
    </row>
    <row r="5" spans="1:11" ht="15" customHeight="1" thickBot="1" x14ac:dyDescent="0.25">
      <c r="A5" s="52"/>
      <c r="K5" s="35"/>
    </row>
    <row r="6" spans="1:11" ht="15" customHeight="1" x14ac:dyDescent="0.2">
      <c r="A6" s="52"/>
      <c r="B6" s="37" t="s">
        <v>45</v>
      </c>
      <c r="C6" s="48"/>
      <c r="D6" s="48"/>
      <c r="E6" s="48"/>
      <c r="F6" s="48"/>
      <c r="G6" s="7"/>
      <c r="H6" s="48"/>
      <c r="I6" s="48"/>
      <c r="J6" s="196"/>
      <c r="K6" s="35"/>
    </row>
    <row r="7" spans="1:11" ht="15" customHeight="1" x14ac:dyDescent="0.2">
      <c r="A7" s="82">
        <v>0</v>
      </c>
      <c r="B7" s="39"/>
      <c r="C7" s="53" t="s">
        <v>46</v>
      </c>
      <c r="D7" s="44"/>
      <c r="E7" s="44"/>
      <c r="F7" s="44"/>
      <c r="G7" s="55"/>
      <c r="H7" s="44"/>
      <c r="I7" s="87"/>
      <c r="J7" s="199">
        <f>'Enter Receipts'!G84</f>
        <v>240</v>
      </c>
      <c r="K7" s="43"/>
    </row>
    <row r="8" spans="1:11" ht="15" customHeight="1" x14ac:dyDescent="0.2">
      <c r="A8" s="82">
        <v>0</v>
      </c>
      <c r="B8" s="39"/>
      <c r="C8" s="54" t="s">
        <v>47</v>
      </c>
      <c r="H8" s="44"/>
      <c r="I8" s="87"/>
      <c r="J8" s="200">
        <f>'Enter Receipts'!H84</f>
        <v>0</v>
      </c>
      <c r="K8" s="43"/>
    </row>
    <row r="9" spans="1:11" ht="15" customHeight="1" x14ac:dyDescent="0.2">
      <c r="A9" s="82">
        <v>0</v>
      </c>
      <c r="B9" s="39"/>
      <c r="C9" s="53" t="s">
        <v>42</v>
      </c>
      <c r="D9" s="44"/>
      <c r="E9" s="44"/>
      <c r="F9" s="44"/>
      <c r="G9" s="55"/>
      <c r="H9" s="44"/>
      <c r="I9" s="87"/>
      <c r="J9" s="201">
        <f>'Enter Receipts'!I84</f>
        <v>0</v>
      </c>
      <c r="K9" s="43"/>
    </row>
    <row r="10" spans="1:11" ht="15" customHeight="1" x14ac:dyDescent="0.2">
      <c r="A10" s="82"/>
      <c r="B10" s="39"/>
      <c r="C10" s="54" t="s">
        <v>10</v>
      </c>
      <c r="I10" s="88"/>
      <c r="J10" s="89"/>
      <c r="K10" s="35"/>
    </row>
    <row r="11" spans="1:11" ht="15" customHeight="1" x14ac:dyDescent="0.2">
      <c r="A11" s="82"/>
      <c r="B11" s="39"/>
      <c r="C11" s="54"/>
      <c r="D11" s="1" t="s">
        <v>12</v>
      </c>
      <c r="G11" s="3">
        <f>'Enter Receipts'!L84</f>
        <v>0</v>
      </c>
      <c r="J11" s="89"/>
      <c r="K11" s="35"/>
    </row>
    <row r="12" spans="1:11" ht="15" customHeight="1" x14ac:dyDescent="0.2">
      <c r="A12" s="82"/>
      <c r="B12" s="39"/>
      <c r="C12" s="54"/>
      <c r="D12" s="44" t="s">
        <v>48</v>
      </c>
      <c r="E12" s="44"/>
      <c r="F12" s="44"/>
      <c r="G12" s="55">
        <f>'Enter Receipts'!K84</f>
        <v>0</v>
      </c>
      <c r="I12" s="88"/>
      <c r="J12" s="89"/>
      <c r="K12" s="35"/>
    </row>
    <row r="13" spans="1:11" ht="15" customHeight="1" x14ac:dyDescent="0.2">
      <c r="A13" s="82">
        <v>0</v>
      </c>
      <c r="B13" s="39"/>
      <c r="C13" s="54"/>
      <c r="D13" s="44" t="s">
        <v>49</v>
      </c>
      <c r="E13" s="44"/>
      <c r="F13" s="44"/>
      <c r="G13" s="55">
        <f>'Enter Receipts'!J84</f>
        <v>0</v>
      </c>
      <c r="H13" s="38"/>
      <c r="I13" s="90"/>
      <c r="J13" s="199">
        <f>G11+G12+G13</f>
        <v>0</v>
      </c>
      <c r="K13" s="43"/>
    </row>
    <row r="14" spans="1:11" ht="15" customHeight="1" x14ac:dyDescent="0.2">
      <c r="A14" s="82">
        <v>0</v>
      </c>
      <c r="B14" s="39"/>
      <c r="C14" s="54" t="s">
        <v>50</v>
      </c>
      <c r="H14" s="44"/>
      <c r="I14" s="87"/>
      <c r="J14" s="201">
        <f>'Enter Receipts'!N84</f>
        <v>0</v>
      </c>
      <c r="K14" s="43"/>
    </row>
    <row r="15" spans="1:11" ht="15" customHeight="1" x14ac:dyDescent="0.2">
      <c r="A15" s="82">
        <v>0</v>
      </c>
      <c r="B15" s="39"/>
      <c r="C15" s="54" t="s">
        <v>119</v>
      </c>
      <c r="H15" s="38"/>
      <c r="I15" s="90"/>
      <c r="J15" s="201">
        <f>'Enter Receipts'!M84</f>
        <v>0</v>
      </c>
      <c r="K15" s="43"/>
    </row>
    <row r="16" spans="1:11" ht="15" customHeight="1" x14ac:dyDescent="0.2">
      <c r="A16" s="82">
        <v>0</v>
      </c>
      <c r="B16" s="39"/>
      <c r="C16" s="53" t="s">
        <v>51</v>
      </c>
      <c r="D16" s="44"/>
      <c r="E16" s="44"/>
      <c r="F16" s="44"/>
      <c r="G16" s="55"/>
      <c r="H16" s="38"/>
      <c r="I16" s="90"/>
      <c r="J16" s="201">
        <f>'Enter Receipts'!O84</f>
        <v>0</v>
      </c>
      <c r="K16" s="43"/>
    </row>
    <row r="17" spans="1:11" ht="15.75" customHeight="1" thickBot="1" x14ac:dyDescent="0.25">
      <c r="A17" s="52"/>
      <c r="B17" s="39"/>
      <c r="J17" s="91"/>
      <c r="K17" s="35"/>
    </row>
    <row r="18" spans="1:11" ht="0.75" customHeight="1" thickBot="1" x14ac:dyDescent="0.25">
      <c r="A18" s="52"/>
      <c r="B18" s="39"/>
      <c r="J18" s="105"/>
      <c r="K18" s="35"/>
    </row>
    <row r="19" spans="1:11" ht="15" customHeight="1" thickBot="1" x14ac:dyDescent="0.25">
      <c r="A19" s="209">
        <f>SUM(A7:A17)</f>
        <v>0</v>
      </c>
      <c r="B19" s="39"/>
      <c r="C19" s="1" t="s">
        <v>52</v>
      </c>
      <c r="J19" s="202">
        <f>SUM(J7:J16)</f>
        <v>240</v>
      </c>
      <c r="K19" s="35"/>
    </row>
    <row r="20" spans="1:11" ht="15" customHeight="1" x14ac:dyDescent="0.2">
      <c r="A20" s="52"/>
      <c r="B20" s="39"/>
      <c r="J20" s="92"/>
      <c r="K20" s="35"/>
    </row>
    <row r="21" spans="1:11" ht="15" customHeight="1" x14ac:dyDescent="0.2">
      <c r="A21" s="52"/>
      <c r="B21" s="39"/>
      <c r="J21" s="92"/>
      <c r="K21" s="35"/>
    </row>
    <row r="22" spans="1:11" ht="15" customHeight="1" x14ac:dyDescent="0.2">
      <c r="A22" s="52"/>
      <c r="B22" s="39" t="s">
        <v>53</v>
      </c>
      <c r="J22" s="92"/>
      <c r="K22" s="35"/>
    </row>
    <row r="23" spans="1:11" ht="15" customHeight="1" x14ac:dyDescent="0.2">
      <c r="A23" s="82">
        <v>90</v>
      </c>
      <c r="B23" s="39"/>
      <c r="C23" s="53" t="s">
        <v>54</v>
      </c>
      <c r="D23" s="44"/>
      <c r="E23" s="44"/>
      <c r="F23" s="44"/>
      <c r="G23" s="55"/>
      <c r="H23" s="44"/>
      <c r="I23" s="87"/>
      <c r="J23" s="201">
        <f>'Enter Payments'!H59</f>
        <v>558</v>
      </c>
      <c r="K23" s="43"/>
    </row>
    <row r="24" spans="1:11" ht="15" customHeight="1" x14ac:dyDescent="0.2">
      <c r="A24" s="82">
        <v>0</v>
      </c>
      <c r="B24" s="39"/>
      <c r="C24" s="54" t="s">
        <v>55</v>
      </c>
      <c r="H24" s="44"/>
      <c r="I24" s="87"/>
      <c r="J24" s="200">
        <f>'Enter Payments'!I59</f>
        <v>0</v>
      </c>
      <c r="K24" s="43"/>
    </row>
    <row r="25" spans="1:11" ht="15" customHeight="1" x14ac:dyDescent="0.2">
      <c r="A25" s="82">
        <v>0</v>
      </c>
      <c r="B25" s="39"/>
      <c r="C25" s="53" t="s">
        <v>42</v>
      </c>
      <c r="D25" s="44"/>
      <c r="E25" s="44"/>
      <c r="F25" s="44"/>
      <c r="G25" s="55"/>
      <c r="H25" s="44"/>
      <c r="I25" s="87"/>
      <c r="J25" s="201">
        <f>'Enter Payments'!J59+'Enter Payments'!K59+'Enter Payments'!L59+'Enter Payments'!M59</f>
        <v>40</v>
      </c>
      <c r="K25" s="43"/>
    </row>
    <row r="26" spans="1:11" ht="15" customHeight="1" x14ac:dyDescent="0.2">
      <c r="A26" s="82">
        <v>0</v>
      </c>
      <c r="B26" s="39"/>
      <c r="C26" s="54" t="s">
        <v>56</v>
      </c>
      <c r="H26" s="44"/>
      <c r="I26" s="87"/>
      <c r="J26" s="203">
        <f>'Enter Payments'!N59</f>
        <v>0</v>
      </c>
      <c r="K26" s="43"/>
    </row>
    <row r="27" spans="1:11" ht="15" customHeight="1" x14ac:dyDescent="0.2">
      <c r="A27" s="82">
        <v>0</v>
      </c>
      <c r="B27" s="39"/>
      <c r="C27" s="53" t="s">
        <v>57</v>
      </c>
      <c r="D27" s="44"/>
      <c r="E27" s="44"/>
      <c r="F27" s="44"/>
      <c r="G27" s="55"/>
      <c r="H27" s="44"/>
      <c r="I27" s="87"/>
      <c r="J27" s="201">
        <f>'Enter Payments'!O59</f>
        <v>0</v>
      </c>
      <c r="K27" s="43"/>
    </row>
    <row r="28" spans="1:11" ht="15" customHeight="1" x14ac:dyDescent="0.2">
      <c r="A28" s="82">
        <v>0</v>
      </c>
      <c r="B28" s="39"/>
      <c r="C28" s="53" t="s">
        <v>58</v>
      </c>
      <c r="D28" s="44"/>
      <c r="E28" s="44"/>
      <c r="F28" s="44"/>
      <c r="G28" s="55"/>
      <c r="H28" s="44"/>
      <c r="I28" s="87"/>
      <c r="J28" s="201">
        <f>'Enter Payments'!Q59</f>
        <v>0</v>
      </c>
      <c r="K28" s="43"/>
    </row>
    <row r="29" spans="1:11" ht="15" customHeight="1" x14ac:dyDescent="0.2">
      <c r="A29" s="82">
        <v>5</v>
      </c>
      <c r="B29" s="39"/>
      <c r="C29" s="54" t="s">
        <v>59</v>
      </c>
      <c r="H29" s="44"/>
      <c r="I29" s="87"/>
      <c r="J29" s="203">
        <f>'Enter Payments'!P59</f>
        <v>0</v>
      </c>
      <c r="K29" s="43"/>
    </row>
    <row r="30" spans="1:11" ht="15" customHeight="1" x14ac:dyDescent="0.2">
      <c r="A30" s="82">
        <v>0</v>
      </c>
      <c r="B30" s="39"/>
      <c r="C30" s="53" t="s">
        <v>60</v>
      </c>
      <c r="D30" s="44"/>
      <c r="E30" s="44"/>
      <c r="F30" s="44"/>
      <c r="G30" s="55"/>
      <c r="H30" s="38"/>
      <c r="I30" s="90"/>
      <c r="J30" s="201">
        <f>'Enter Payments'!R59</f>
        <v>0</v>
      </c>
      <c r="K30" s="43"/>
    </row>
    <row r="31" spans="1:11" ht="15" customHeight="1" x14ac:dyDescent="0.2">
      <c r="A31" s="52"/>
      <c r="B31" s="39"/>
      <c r="J31" s="89"/>
      <c r="K31" s="35"/>
    </row>
    <row r="32" spans="1:11" ht="0.75" customHeight="1" thickBot="1" x14ac:dyDescent="0.25">
      <c r="A32" s="52"/>
      <c r="B32" s="39"/>
      <c r="J32" s="89">
        <f>SUM(J28)</f>
        <v>0</v>
      </c>
      <c r="K32" s="35"/>
    </row>
    <row r="33" spans="1:11" ht="15" customHeight="1" thickBot="1" x14ac:dyDescent="0.25">
      <c r="A33" s="209">
        <f>SUM(A23:A32)</f>
        <v>95</v>
      </c>
      <c r="B33" s="39"/>
      <c r="C33" s="1" t="s">
        <v>61</v>
      </c>
      <c r="J33" s="202">
        <f>SUM(J23:J30)</f>
        <v>598</v>
      </c>
      <c r="K33" s="35"/>
    </row>
    <row r="34" spans="1:11" ht="15" customHeight="1" thickBot="1" x14ac:dyDescent="0.25">
      <c r="A34" s="52"/>
      <c r="B34" s="39"/>
      <c r="J34" s="92"/>
      <c r="K34" s="35"/>
    </row>
    <row r="35" spans="1:11" ht="15" customHeight="1" thickBot="1" x14ac:dyDescent="0.25">
      <c r="A35" s="209">
        <f>A19-A33</f>
        <v>-95</v>
      </c>
      <c r="B35" s="39"/>
      <c r="C35" s="1" t="s">
        <v>62</v>
      </c>
      <c r="I35" s="35"/>
      <c r="J35" s="202">
        <f>J19-J33</f>
        <v>-358</v>
      </c>
      <c r="K35" s="35"/>
    </row>
    <row r="36" spans="1:11" ht="15" customHeight="1" x14ac:dyDescent="0.2">
      <c r="A36" s="52"/>
      <c r="B36" s="39"/>
      <c r="J36" s="35"/>
      <c r="K36" s="35"/>
    </row>
    <row r="37" spans="1:11" ht="15" customHeight="1" x14ac:dyDescent="0.2">
      <c r="A37" s="52"/>
      <c r="B37" s="39" t="s">
        <v>63</v>
      </c>
      <c r="J37" s="35"/>
      <c r="K37" s="35"/>
    </row>
    <row r="38" spans="1:11" ht="15" customHeight="1" x14ac:dyDescent="0.2">
      <c r="A38" s="52"/>
      <c r="B38" s="39"/>
      <c r="J38" s="35"/>
      <c r="K38" s="35"/>
    </row>
    <row r="39" spans="1:11" ht="15" customHeight="1" x14ac:dyDescent="0.2">
      <c r="A39" s="52"/>
      <c r="B39" s="39"/>
      <c r="C39" s="1" t="s">
        <v>64</v>
      </c>
      <c r="J39" s="35"/>
      <c r="K39" s="35"/>
    </row>
    <row r="40" spans="1:11" ht="15" customHeight="1" x14ac:dyDescent="0.2">
      <c r="A40" s="82">
        <v>393.37</v>
      </c>
      <c r="B40" s="39"/>
      <c r="D40" s="1" t="s">
        <v>13</v>
      </c>
      <c r="F40" s="19"/>
      <c r="G40" s="204">
        <f>'Unit Details'!F32</f>
        <v>807.37</v>
      </c>
      <c r="J40" s="35"/>
      <c r="K40" s="35"/>
    </row>
    <row r="41" spans="1:11" ht="15" customHeight="1" thickBot="1" x14ac:dyDescent="0.25">
      <c r="A41" s="82">
        <v>0</v>
      </c>
      <c r="B41" s="39"/>
      <c r="D41" s="1" t="s">
        <v>65</v>
      </c>
      <c r="F41" s="19"/>
      <c r="G41" s="204">
        <f>'Unit Details'!F35</f>
        <v>0</v>
      </c>
      <c r="J41" s="35"/>
      <c r="K41" s="35"/>
    </row>
    <row r="42" spans="1:11" ht="15" customHeight="1" thickBot="1" x14ac:dyDescent="0.25">
      <c r="A42" s="209">
        <f>SUM(A40:A41)</f>
        <v>393.37</v>
      </c>
      <c r="B42" s="39"/>
      <c r="G42" s="202">
        <f>SUM(G40:G41)</f>
        <v>807.37</v>
      </c>
      <c r="J42" s="35"/>
      <c r="K42" s="35"/>
    </row>
    <row r="43" spans="1:11" ht="15" customHeight="1" x14ac:dyDescent="0.2">
      <c r="A43" s="52"/>
      <c r="B43" s="39"/>
      <c r="J43" s="35"/>
      <c r="K43" s="35"/>
    </row>
    <row r="44" spans="1:11" ht="15" customHeight="1" x14ac:dyDescent="0.2">
      <c r="A44" s="52"/>
      <c r="B44" s="39"/>
      <c r="C44" s="1" t="s">
        <v>66</v>
      </c>
      <c r="J44" s="35"/>
      <c r="K44" s="35"/>
    </row>
    <row r="45" spans="1:11" ht="15" customHeight="1" x14ac:dyDescent="0.2">
      <c r="A45" s="82">
        <v>303.37</v>
      </c>
      <c r="B45" s="39"/>
      <c r="D45" s="1" t="s">
        <v>13</v>
      </c>
      <c r="F45" s="19"/>
      <c r="G45" s="204">
        <f>'Unit Details'!F33</f>
        <v>449.36999999999989</v>
      </c>
      <c r="J45" s="35"/>
      <c r="K45" s="35"/>
    </row>
    <row r="46" spans="1:11" ht="15" customHeight="1" thickBot="1" x14ac:dyDescent="0.25">
      <c r="A46" s="82">
        <v>0</v>
      </c>
      <c r="B46" s="39"/>
      <c r="D46" s="1" t="s">
        <v>65</v>
      </c>
      <c r="F46" s="19"/>
      <c r="G46" s="204">
        <f>'Unit Details'!F36</f>
        <v>0</v>
      </c>
      <c r="J46" s="35"/>
      <c r="K46" s="35"/>
    </row>
    <row r="47" spans="1:11" ht="15" customHeight="1" thickBot="1" x14ac:dyDescent="0.25">
      <c r="A47" s="209">
        <f>SUM(A45:A46)</f>
        <v>303.37</v>
      </c>
      <c r="B47" s="39"/>
      <c r="G47" s="205">
        <f>SUM(G45:G46)</f>
        <v>449.36999999999989</v>
      </c>
      <c r="J47" s="202">
        <f>G47-G42</f>
        <v>-358.00000000000011</v>
      </c>
      <c r="K47" s="35"/>
    </row>
    <row r="48" spans="1:11" ht="15" customHeight="1" x14ac:dyDescent="0.2">
      <c r="A48" s="52"/>
      <c r="B48" s="39" t="s">
        <v>146</v>
      </c>
      <c r="J48" s="35"/>
      <c r="K48" s="35"/>
    </row>
    <row r="49" spans="1:11" ht="15" customHeight="1" thickBot="1" x14ac:dyDescent="0.25">
      <c r="A49" s="52"/>
      <c r="B49" s="39"/>
      <c r="J49" s="35"/>
      <c r="K49" s="35"/>
    </row>
    <row r="50" spans="1:11" ht="15" customHeight="1" thickBot="1" x14ac:dyDescent="0.25">
      <c r="A50" s="83"/>
      <c r="B50" s="39" t="s">
        <v>120</v>
      </c>
      <c r="J50" s="206">
        <f>'Unit Details 2'!G27+'Unit Details 2'!G28</f>
        <v>0</v>
      </c>
      <c r="K50" s="35"/>
    </row>
    <row r="51" spans="1:11" ht="15" customHeight="1" x14ac:dyDescent="0.2">
      <c r="A51" s="82"/>
      <c r="B51" s="39" t="s">
        <v>121</v>
      </c>
      <c r="C51" s="210">
        <f>'Unit Details 2'!B27</f>
        <v>0</v>
      </c>
      <c r="D51" s="38"/>
      <c r="E51" s="38"/>
      <c r="F51" s="38"/>
      <c r="G51" s="65"/>
      <c r="H51" s="38"/>
      <c r="J51" s="101"/>
      <c r="K51" s="35"/>
    </row>
    <row r="52" spans="1:11" ht="15" customHeight="1" x14ac:dyDescent="0.2">
      <c r="A52" s="82"/>
      <c r="B52" s="39"/>
      <c r="C52" s="210">
        <f>'Unit Details 2'!B28</f>
        <v>0</v>
      </c>
      <c r="D52" s="44"/>
      <c r="E52" s="44"/>
      <c r="F52" s="44"/>
      <c r="G52" s="55"/>
      <c r="H52" s="44"/>
      <c r="J52" s="101"/>
      <c r="K52" s="35"/>
    </row>
    <row r="53" spans="1:11" ht="15" customHeight="1" thickBot="1" x14ac:dyDescent="0.25">
      <c r="A53" s="82"/>
      <c r="B53" s="39"/>
      <c r="J53" s="101"/>
      <c r="K53" s="35"/>
    </row>
    <row r="54" spans="1:11" ht="15" customHeight="1" thickBot="1" x14ac:dyDescent="0.25">
      <c r="A54" s="83"/>
      <c r="B54" s="39" t="s">
        <v>128</v>
      </c>
      <c r="J54" s="206">
        <f>'Unit Details 2'!G30</f>
        <v>0</v>
      </c>
      <c r="K54" s="35"/>
    </row>
    <row r="55" spans="1:11" ht="15" customHeight="1" x14ac:dyDescent="0.2">
      <c r="A55" s="82"/>
      <c r="B55" s="39"/>
      <c r="C55" s="207">
        <f>'Unit Details 2'!C31</f>
        <v>0</v>
      </c>
      <c r="D55" s="38"/>
      <c r="E55" s="38"/>
      <c r="F55" s="38"/>
      <c r="G55" s="65"/>
      <c r="H55" s="38"/>
      <c r="J55" s="101"/>
      <c r="K55" s="35"/>
    </row>
    <row r="56" spans="1:11" ht="15" customHeight="1" x14ac:dyDescent="0.2">
      <c r="A56" s="82"/>
      <c r="B56" s="39"/>
      <c r="C56" s="208">
        <f>'Unit Details 2'!C32</f>
        <v>0</v>
      </c>
      <c r="D56" s="44"/>
      <c r="E56" s="44"/>
      <c r="F56" s="44"/>
      <c r="G56" s="55"/>
      <c r="H56" s="44"/>
      <c r="J56" s="101"/>
      <c r="K56" s="35"/>
    </row>
    <row r="57" spans="1:11" ht="15" customHeight="1" x14ac:dyDescent="0.2">
      <c r="A57" s="82"/>
      <c r="B57" s="39" t="s">
        <v>129</v>
      </c>
      <c r="J57" s="101"/>
      <c r="K57" s="35"/>
    </row>
    <row r="58" spans="1:11" ht="15" customHeight="1" thickBot="1" x14ac:dyDescent="0.25">
      <c r="A58" s="56"/>
      <c r="B58" s="45"/>
      <c r="C58" s="84"/>
      <c r="D58" s="8"/>
      <c r="E58" s="8"/>
      <c r="F58" s="8"/>
      <c r="G58" s="66"/>
      <c r="H58" s="8"/>
      <c r="I58" s="8"/>
      <c r="J58" s="46"/>
      <c r="K58" s="35"/>
    </row>
    <row r="59" spans="1:11" ht="15" customHeight="1" thickBot="1" x14ac:dyDescent="0.25">
      <c r="A59" s="50"/>
      <c r="K59" s="35"/>
    </row>
    <row r="60" spans="1:11" ht="24.95" customHeight="1" x14ac:dyDescent="0.2">
      <c r="A60" s="47" t="s">
        <v>124</v>
      </c>
      <c r="B60" s="48"/>
      <c r="C60" s="48"/>
      <c r="D60" s="48"/>
      <c r="E60" s="49"/>
      <c r="G60" s="102" t="s">
        <v>125</v>
      </c>
      <c r="H60" s="48"/>
      <c r="I60" s="48"/>
      <c r="J60" s="49"/>
      <c r="K60" s="35"/>
    </row>
    <row r="61" spans="1:11" ht="15" customHeight="1" x14ac:dyDescent="0.2">
      <c r="A61" s="50" t="s">
        <v>122</v>
      </c>
      <c r="B61" s="1" t="s">
        <v>123</v>
      </c>
      <c r="E61" s="35"/>
      <c r="G61" s="103" t="s">
        <v>126</v>
      </c>
      <c r="J61" s="35"/>
      <c r="K61" s="35"/>
    </row>
    <row r="62" spans="1:11" ht="15" customHeight="1" thickBot="1" x14ac:dyDescent="0.25">
      <c r="A62" s="57"/>
      <c r="B62" s="8"/>
      <c r="C62" s="8"/>
      <c r="D62" s="8"/>
      <c r="E62" s="46"/>
      <c r="G62" s="104" t="s">
        <v>127</v>
      </c>
      <c r="H62" s="8"/>
      <c r="I62" s="8"/>
      <c r="J62" s="46"/>
      <c r="K62" s="35"/>
    </row>
    <row r="63" spans="1:11" ht="15" customHeight="1" thickBot="1" x14ac:dyDescent="0.25">
      <c r="A63" s="57"/>
      <c r="B63" s="8"/>
      <c r="C63" s="8"/>
      <c r="D63" s="8"/>
      <c r="E63" s="8"/>
      <c r="F63" s="8"/>
      <c r="G63" s="66"/>
      <c r="H63" s="8"/>
      <c r="I63" s="8"/>
      <c r="J63" s="8"/>
      <c r="K63" s="46"/>
    </row>
  </sheetData>
  <sheetProtection password="9711" sheet="1" objects="1" scenarios="1"/>
  <mergeCells count="1">
    <mergeCell ref="D2:G2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D58"/>
  <sheetViews>
    <sheetView topLeftCell="A3" zoomScale="20" zoomScaleNormal="20" workbookViewId="0">
      <selection activeCell="A4" sqref="A4"/>
    </sheetView>
  </sheetViews>
  <sheetFormatPr defaultColWidth="9.140625" defaultRowHeight="12.75" x14ac:dyDescent="0.2"/>
  <cols>
    <col min="1" max="1" width="9.140625" style="1"/>
    <col min="2" max="2" width="21.28515625" style="1" customWidth="1"/>
    <col min="3" max="3" width="61.42578125" style="1" customWidth="1"/>
    <col min="4" max="4" width="15.42578125" style="1" customWidth="1"/>
    <col min="5" max="16384" width="9.140625" style="1"/>
  </cols>
  <sheetData>
    <row r="1" spans="1:4" ht="13.5" thickBot="1" x14ac:dyDescent="0.25"/>
    <row r="2" spans="1:4" ht="15.75" x14ac:dyDescent="0.25">
      <c r="A2" s="37"/>
      <c r="B2" s="267" t="s">
        <v>67</v>
      </c>
      <c r="C2" s="267"/>
      <c r="D2" s="49"/>
    </row>
    <row r="3" spans="1:4" x14ac:dyDescent="0.2">
      <c r="A3" s="39"/>
      <c r="D3" s="35"/>
    </row>
    <row r="4" spans="1:4" ht="21.95" customHeight="1" x14ac:dyDescent="0.25">
      <c r="A4" s="39"/>
      <c r="B4" s="269" t="str">
        <f>'Unit Details'!D3</f>
        <v>1st Ullapool Guides</v>
      </c>
      <c r="C4" s="269"/>
      <c r="D4" s="35"/>
    </row>
    <row r="5" spans="1:4" x14ac:dyDescent="0.2">
      <c r="A5" s="39"/>
      <c r="D5" s="35"/>
    </row>
    <row r="6" spans="1:4" ht="15.75" x14ac:dyDescent="0.25">
      <c r="A6" s="39"/>
      <c r="B6" s="268">
        <f>'Unit Details'!F7</f>
        <v>45838</v>
      </c>
      <c r="C6" s="268"/>
      <c r="D6" s="35"/>
    </row>
    <row r="7" spans="1:4" x14ac:dyDescent="0.2">
      <c r="A7" s="39"/>
      <c r="D7" s="35"/>
    </row>
    <row r="8" spans="1:4" ht="13.5" thickBot="1" x14ac:dyDescent="0.25">
      <c r="A8" s="39"/>
      <c r="D8" s="35"/>
    </row>
    <row r="9" spans="1:4" ht="20.100000000000001" customHeight="1" x14ac:dyDescent="0.2">
      <c r="A9" s="39"/>
      <c r="B9" s="60" t="s">
        <v>68</v>
      </c>
      <c r="C9" s="211" t="str">
        <f>'Unit Details'!D3</f>
        <v>1st Ullapool Guides</v>
      </c>
      <c r="D9" s="35"/>
    </row>
    <row r="10" spans="1:4" ht="20.100000000000001" customHeight="1" thickBot="1" x14ac:dyDescent="0.25">
      <c r="A10" s="39"/>
      <c r="B10" s="96"/>
      <c r="C10" s="100"/>
      <c r="D10" s="35"/>
    </row>
    <row r="11" spans="1:4" ht="20.100000000000001" customHeight="1" x14ac:dyDescent="0.2">
      <c r="A11" s="39"/>
      <c r="B11" s="150" t="s">
        <v>69</v>
      </c>
      <c r="C11" s="60"/>
      <c r="D11" s="35"/>
    </row>
    <row r="12" spans="1:4" ht="20.100000000000001" customHeight="1" thickBot="1" x14ac:dyDescent="0.25">
      <c r="A12" s="39"/>
      <c r="B12" s="151" t="s">
        <v>100</v>
      </c>
      <c r="C12" s="212">
        <f>'Unit Details'!E5</f>
        <v>39105</v>
      </c>
      <c r="D12" s="35"/>
    </row>
    <row r="13" spans="1:4" ht="20.100000000000001" customHeight="1" x14ac:dyDescent="0.2">
      <c r="A13" s="39"/>
      <c r="B13" s="60" t="s">
        <v>132</v>
      </c>
      <c r="C13" s="97"/>
      <c r="D13" s="35"/>
    </row>
    <row r="14" spans="1:4" ht="20.100000000000001" customHeight="1" x14ac:dyDescent="0.2">
      <c r="A14" s="39"/>
      <c r="B14" s="98" t="s">
        <v>131</v>
      </c>
      <c r="C14" s="213" t="str">
        <f>'Unit Details'!D11</f>
        <v>Rachael Pringle</v>
      </c>
      <c r="D14" s="35"/>
    </row>
    <row r="15" spans="1:4" ht="20.100000000000001" customHeight="1" x14ac:dyDescent="0.2">
      <c r="A15" s="39"/>
      <c r="B15" s="98"/>
      <c r="C15" s="214" t="str">
        <f>'Unit Details'!D13</f>
        <v>Jemma Middleton</v>
      </c>
      <c r="D15" s="35"/>
    </row>
    <row r="16" spans="1:4" ht="20.100000000000001" customHeight="1" x14ac:dyDescent="0.2">
      <c r="A16" s="39"/>
      <c r="B16" s="100"/>
      <c r="C16" s="213" t="str">
        <f>'Unit Details'!D15</f>
        <v>Fran Harrison</v>
      </c>
      <c r="D16" s="35"/>
    </row>
    <row r="17" spans="1:4" ht="20.100000000000001" customHeight="1" x14ac:dyDescent="0.2">
      <c r="A17" s="39"/>
      <c r="B17" s="100"/>
      <c r="C17" s="213" t="str">
        <f>'Unit Details'!D17</f>
        <v>Heidi Macauly</v>
      </c>
      <c r="D17" s="35"/>
    </row>
    <row r="18" spans="1:4" ht="20.100000000000001" customHeight="1" x14ac:dyDescent="0.2">
      <c r="A18" s="39"/>
      <c r="B18" s="98" t="s">
        <v>133</v>
      </c>
      <c r="C18" s="213">
        <f>'Unit Details'!D19</f>
        <v>0</v>
      </c>
      <c r="D18" s="35"/>
    </row>
    <row r="19" spans="1:4" ht="20.100000000000001" customHeight="1" x14ac:dyDescent="0.2">
      <c r="A19" s="39"/>
      <c r="B19" s="98" t="s">
        <v>134</v>
      </c>
      <c r="C19" s="213">
        <f>'Unit Details'!D21</f>
        <v>0</v>
      </c>
      <c r="D19" s="35"/>
    </row>
    <row r="20" spans="1:4" ht="20.100000000000001" customHeight="1" x14ac:dyDescent="0.2">
      <c r="A20" s="39"/>
      <c r="B20" s="100"/>
      <c r="C20" s="214">
        <f>'Unit Details'!D23</f>
        <v>0</v>
      </c>
      <c r="D20" s="35"/>
    </row>
    <row r="21" spans="1:4" ht="20.100000000000001" customHeight="1" thickBot="1" x14ac:dyDescent="0.25">
      <c r="A21" s="39"/>
      <c r="B21" s="96"/>
      <c r="C21" s="96"/>
      <c r="D21" s="35"/>
    </row>
    <row r="22" spans="1:4" ht="20.100000000000001" customHeight="1" x14ac:dyDescent="0.2">
      <c r="A22" s="39"/>
      <c r="B22" s="98" t="s">
        <v>70</v>
      </c>
      <c r="C22" s="98" t="str">
        <f>'Unit Details'!D26</f>
        <v>48 St Valery Place</v>
      </c>
      <c r="D22" s="35"/>
    </row>
    <row r="23" spans="1:4" ht="20.100000000000001" customHeight="1" x14ac:dyDescent="0.2">
      <c r="A23" s="39"/>
      <c r="B23" s="100"/>
      <c r="C23" s="99" t="str">
        <f>'Unit Details'!D27</f>
        <v>Ullapool</v>
      </c>
      <c r="D23" s="35"/>
    </row>
    <row r="24" spans="1:4" ht="20.100000000000001" customHeight="1" x14ac:dyDescent="0.2">
      <c r="A24" s="39"/>
      <c r="B24" s="100"/>
      <c r="C24" s="99" t="str">
        <f>'Unit Details'!D28</f>
        <v>Ross-shire</v>
      </c>
      <c r="D24" s="35"/>
    </row>
    <row r="25" spans="1:4" ht="20.100000000000001" customHeight="1" x14ac:dyDescent="0.2">
      <c r="A25" s="39"/>
      <c r="B25" s="100"/>
      <c r="C25" s="99" t="str">
        <f>'Unit Details'!D29</f>
        <v>IV26 2TD</v>
      </c>
      <c r="D25" s="35"/>
    </row>
    <row r="26" spans="1:4" ht="20.100000000000001" customHeight="1" thickBot="1" x14ac:dyDescent="0.25">
      <c r="A26" s="39"/>
      <c r="B26" s="96"/>
      <c r="C26" s="59">
        <f>'Unit Details'!D30</f>
        <v>0</v>
      </c>
      <c r="D26" s="35"/>
    </row>
    <row r="27" spans="1:4" ht="15.95" customHeight="1" x14ac:dyDescent="0.2">
      <c r="A27" s="39"/>
      <c r="D27" s="35"/>
    </row>
    <row r="28" spans="1:4" ht="15.95" customHeight="1" x14ac:dyDescent="0.2">
      <c r="A28" s="39"/>
      <c r="B28" s="1" t="s">
        <v>71</v>
      </c>
      <c r="D28" s="35"/>
    </row>
    <row r="29" spans="1:4" ht="15.95" customHeight="1" x14ac:dyDescent="0.2">
      <c r="A29" s="39"/>
      <c r="B29" s="1" t="s">
        <v>72</v>
      </c>
      <c r="D29" s="35"/>
    </row>
    <row r="30" spans="1:4" ht="15.95" customHeight="1" x14ac:dyDescent="0.2">
      <c r="A30" s="39"/>
      <c r="B30" s="1" t="s">
        <v>135</v>
      </c>
      <c r="D30" s="35"/>
    </row>
    <row r="31" spans="1:4" ht="15.95" customHeight="1" x14ac:dyDescent="0.2">
      <c r="A31" s="39"/>
      <c r="B31" s="1" t="s">
        <v>136</v>
      </c>
      <c r="D31" s="35"/>
    </row>
    <row r="32" spans="1:4" ht="15.95" customHeight="1" x14ac:dyDescent="0.2">
      <c r="A32" s="39"/>
      <c r="B32" s="1" t="s">
        <v>137</v>
      </c>
      <c r="D32" s="35"/>
    </row>
    <row r="33" spans="1:4" ht="15.95" customHeight="1" x14ac:dyDescent="0.2">
      <c r="A33" s="39"/>
      <c r="B33" s="1" t="s">
        <v>138</v>
      </c>
      <c r="D33" s="35"/>
    </row>
    <row r="34" spans="1:4" ht="15.95" customHeight="1" x14ac:dyDescent="0.2">
      <c r="A34" s="39"/>
      <c r="B34" s="1" t="s">
        <v>139</v>
      </c>
      <c r="D34" s="35"/>
    </row>
    <row r="35" spans="1:4" ht="15.95" customHeight="1" x14ac:dyDescent="0.2">
      <c r="A35" s="39"/>
      <c r="B35" s="1" t="s">
        <v>140</v>
      </c>
      <c r="D35" s="35"/>
    </row>
    <row r="36" spans="1:4" ht="15.95" customHeight="1" x14ac:dyDescent="0.2">
      <c r="A36" s="39"/>
      <c r="B36" s="1" t="s">
        <v>161</v>
      </c>
      <c r="D36" s="35"/>
    </row>
    <row r="37" spans="1:4" ht="15.95" customHeight="1" x14ac:dyDescent="0.2">
      <c r="A37" s="39"/>
      <c r="B37" s="1" t="s">
        <v>160</v>
      </c>
      <c r="D37" s="215">
        <f>'Unit Details 2'!G4</f>
        <v>5</v>
      </c>
    </row>
    <row r="38" spans="1:4" ht="15.95" customHeight="1" x14ac:dyDescent="0.2">
      <c r="A38" s="39"/>
      <c r="B38" s="1" t="s">
        <v>141</v>
      </c>
      <c r="D38" s="35"/>
    </row>
    <row r="39" spans="1:4" ht="15.95" customHeight="1" x14ac:dyDescent="0.2">
      <c r="A39" s="39"/>
      <c r="C39" s="19" t="str">
        <f>'Unit Details 2'!C7:G7</f>
        <v>Bonfire night activities with smores and ghost stories</v>
      </c>
      <c r="D39" s="35"/>
    </row>
    <row r="40" spans="1:4" ht="15.95" customHeight="1" x14ac:dyDescent="0.2">
      <c r="A40" s="39"/>
      <c r="C40" s="19" t="str">
        <f>'Unit Details 2'!C8:G8</f>
        <v>Stargazing evening with planet activities</v>
      </c>
      <c r="D40" s="35"/>
    </row>
    <row r="41" spans="1:4" ht="15.95" customHeight="1" x14ac:dyDescent="0.2">
      <c r="A41" s="39"/>
      <c r="B41" s="1" t="s">
        <v>73</v>
      </c>
      <c r="D41" s="35"/>
    </row>
    <row r="42" spans="1:4" ht="15.95" customHeight="1" x14ac:dyDescent="0.2">
      <c r="A42" s="39"/>
      <c r="B42" s="1" t="s">
        <v>74</v>
      </c>
      <c r="D42" s="35"/>
    </row>
    <row r="43" spans="1:4" ht="15.95" customHeight="1" x14ac:dyDescent="0.2">
      <c r="A43" s="39"/>
      <c r="B43" s="1" t="s">
        <v>165</v>
      </c>
      <c r="D43" s="35"/>
    </row>
    <row r="44" spans="1:4" ht="15.95" customHeight="1" x14ac:dyDescent="0.2">
      <c r="A44" s="39"/>
      <c r="B44" s="1" t="s">
        <v>166</v>
      </c>
      <c r="D44" s="35"/>
    </row>
    <row r="45" spans="1:4" ht="15.95" customHeight="1" x14ac:dyDescent="0.2">
      <c r="A45" s="39"/>
      <c r="B45" s="1" t="s">
        <v>208</v>
      </c>
      <c r="D45" s="216">
        <f>'Unit Details 2'!G11</f>
        <v>0</v>
      </c>
    </row>
    <row r="46" spans="1:4" ht="17.25" customHeight="1" x14ac:dyDescent="0.2">
      <c r="A46" s="39"/>
      <c r="B46" s="1" t="s">
        <v>209</v>
      </c>
      <c r="D46" s="216">
        <f>'Unit Details 2'!G12</f>
        <v>0</v>
      </c>
    </row>
    <row r="47" spans="1:4" ht="15.95" customHeight="1" x14ac:dyDescent="0.2">
      <c r="A47" s="39"/>
      <c r="B47" s="1" t="s">
        <v>142</v>
      </c>
      <c r="D47" s="35"/>
    </row>
    <row r="48" spans="1:4" ht="15.95" customHeight="1" x14ac:dyDescent="0.2">
      <c r="A48" s="39"/>
      <c r="B48" s="1" t="s">
        <v>144</v>
      </c>
      <c r="D48" s="35"/>
    </row>
    <row r="49" spans="1:4" ht="15.95" customHeight="1" x14ac:dyDescent="0.2">
      <c r="A49" s="39"/>
      <c r="B49" s="1" t="s">
        <v>143</v>
      </c>
      <c r="C49" s="217">
        <f>'Unit Details 2'!C16</f>
        <v>0</v>
      </c>
      <c r="D49" s="35"/>
    </row>
    <row r="50" spans="1:4" ht="15.95" customHeight="1" x14ac:dyDescent="0.2">
      <c r="A50" s="39"/>
      <c r="C50" s="217">
        <f>'Unit Details 2'!C17</f>
        <v>0</v>
      </c>
      <c r="D50" s="35"/>
    </row>
    <row r="51" spans="1:4" ht="15.95" customHeight="1" x14ac:dyDescent="0.2">
      <c r="A51" s="39"/>
      <c r="B51" s="1" t="s">
        <v>145</v>
      </c>
      <c r="D51" s="35"/>
    </row>
    <row r="52" spans="1:4" ht="15.95" customHeight="1" x14ac:dyDescent="0.2">
      <c r="A52" s="39"/>
      <c r="C52" s="217">
        <f>'Unit Details 2'!C21</f>
        <v>0</v>
      </c>
      <c r="D52" s="35"/>
    </row>
    <row r="53" spans="1:4" ht="15.95" customHeight="1" x14ac:dyDescent="0.2">
      <c r="A53" s="39"/>
      <c r="C53" s="217">
        <f>'Unit Details 2'!C22</f>
        <v>0</v>
      </c>
      <c r="D53" s="35"/>
    </row>
    <row r="54" spans="1:4" ht="15.95" customHeight="1" x14ac:dyDescent="0.2">
      <c r="A54" s="39"/>
      <c r="C54" s="217">
        <f>'Unit Details 2'!C23</f>
        <v>0</v>
      </c>
      <c r="D54" s="35"/>
    </row>
    <row r="55" spans="1:4" ht="15.95" customHeight="1" x14ac:dyDescent="0.2">
      <c r="A55" s="39"/>
      <c r="D55" s="35"/>
    </row>
    <row r="56" spans="1:4" ht="15.95" customHeight="1" x14ac:dyDescent="0.2">
      <c r="A56" s="39"/>
      <c r="B56" s="1" t="s">
        <v>75</v>
      </c>
      <c r="D56" s="35"/>
    </row>
    <row r="57" spans="1:4" x14ac:dyDescent="0.2">
      <c r="A57" s="39"/>
      <c r="D57" s="35"/>
    </row>
    <row r="58" spans="1:4" ht="13.5" thickBot="1" x14ac:dyDescent="0.25">
      <c r="A58" s="45"/>
      <c r="B58" s="8"/>
      <c r="C58" s="8"/>
      <c r="D58" s="46"/>
    </row>
  </sheetData>
  <sheetProtection password="9711" sheet="1" objects="1" scenarios="1"/>
  <mergeCells count="3">
    <mergeCell ref="B2:C2"/>
    <mergeCell ref="B6:C6"/>
    <mergeCell ref="B4:C4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42"/>
  <sheetViews>
    <sheetView zoomScale="50" zoomScaleNormal="50" workbookViewId="0">
      <selection activeCell="C34" sqref="C34"/>
    </sheetView>
  </sheetViews>
  <sheetFormatPr defaultColWidth="9.140625" defaultRowHeight="15" customHeight="1" x14ac:dyDescent="0.2"/>
  <cols>
    <col min="1" max="7" width="9.140625" style="1"/>
    <col min="8" max="8" width="10.28515625" style="1" customWidth="1"/>
    <col min="9" max="10" width="9.140625" style="1"/>
    <col min="11" max="11" width="11.140625" style="1" customWidth="1"/>
    <col min="12" max="16384" width="9.140625" style="1"/>
  </cols>
  <sheetData>
    <row r="1" spans="1:13" ht="15" customHeight="1" thickBot="1" x14ac:dyDescent="0.25"/>
    <row r="2" spans="1:13" ht="15" customHeight="1" x14ac:dyDescent="0.2">
      <c r="A2" s="3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5" customHeight="1" thickBot="1" x14ac:dyDescent="0.25">
      <c r="A3" s="39"/>
      <c r="M3" s="35"/>
    </row>
    <row r="4" spans="1:13" ht="30" customHeight="1" thickBot="1" x14ac:dyDescent="0.25">
      <c r="A4" s="39"/>
      <c r="B4" s="36" t="s">
        <v>82</v>
      </c>
      <c r="C4" s="40"/>
      <c r="D4" s="218" t="str">
        <f>'Unit Details'!D3:F3</f>
        <v>1st Ullapool Guides</v>
      </c>
      <c r="E4" s="40"/>
      <c r="F4" s="40"/>
      <c r="G4" s="40"/>
      <c r="H4" s="86"/>
      <c r="I4" s="40" t="s">
        <v>100</v>
      </c>
      <c r="J4" s="218">
        <f>'Unit Details'!E5</f>
        <v>39105</v>
      </c>
      <c r="K4" s="40"/>
      <c r="L4" s="93"/>
      <c r="M4" s="35"/>
    </row>
    <row r="5" spans="1:13" ht="15" customHeight="1" x14ac:dyDescent="0.2">
      <c r="A5" s="39"/>
      <c r="M5" s="35"/>
    </row>
    <row r="6" spans="1:13" ht="15" customHeight="1" thickBot="1" x14ac:dyDescent="0.25">
      <c r="A6" s="39"/>
      <c r="M6" s="35"/>
    </row>
    <row r="7" spans="1:13" ht="30" customHeight="1" thickBot="1" x14ac:dyDescent="0.25">
      <c r="A7" s="39"/>
      <c r="B7" s="36" t="s">
        <v>83</v>
      </c>
      <c r="C7" s="40"/>
      <c r="D7" s="40"/>
      <c r="E7" s="40"/>
      <c r="F7" s="40"/>
      <c r="G7" s="40"/>
      <c r="H7" s="219">
        <f>'Unit Details'!D7</f>
        <v>45474</v>
      </c>
      <c r="I7" s="94"/>
      <c r="J7" s="40" t="s">
        <v>1</v>
      </c>
      <c r="K7" s="219">
        <f>'Unit Details'!F7</f>
        <v>45838</v>
      </c>
      <c r="L7" s="95"/>
      <c r="M7" s="35"/>
    </row>
    <row r="8" spans="1:13" ht="15" customHeight="1" x14ac:dyDescent="0.2">
      <c r="A8" s="39"/>
      <c r="M8" s="35"/>
    </row>
    <row r="9" spans="1:13" ht="15" customHeight="1" x14ac:dyDescent="0.2">
      <c r="A9" s="39"/>
      <c r="B9" s="261" t="s">
        <v>76</v>
      </c>
      <c r="C9" s="261"/>
      <c r="D9" s="261"/>
      <c r="E9" s="261"/>
      <c r="F9" s="261"/>
      <c r="G9" s="261"/>
      <c r="H9" s="261"/>
      <c r="I9" s="261"/>
      <c r="J9" s="261"/>
      <c r="M9" s="35"/>
    </row>
    <row r="10" spans="1:13" ht="15" customHeight="1" x14ac:dyDescent="0.2">
      <c r="A10" s="39"/>
      <c r="M10" s="35"/>
    </row>
    <row r="11" spans="1:13" ht="15" customHeight="1" x14ac:dyDescent="0.2">
      <c r="A11" s="39"/>
      <c r="B11" s="1" t="s">
        <v>85</v>
      </c>
      <c r="M11" s="35"/>
    </row>
    <row r="12" spans="1:13" ht="15" customHeight="1" x14ac:dyDescent="0.2">
      <c r="A12" s="39"/>
      <c r="B12" s="1" t="s">
        <v>86</v>
      </c>
      <c r="M12" s="35"/>
    </row>
    <row r="13" spans="1:13" ht="15" customHeight="1" x14ac:dyDescent="0.2">
      <c r="A13" s="39"/>
      <c r="B13" s="1" t="s">
        <v>130</v>
      </c>
      <c r="M13" s="35"/>
    </row>
    <row r="14" spans="1:13" ht="15" customHeight="1" x14ac:dyDescent="0.2">
      <c r="A14" s="39"/>
      <c r="B14" s="1" t="s">
        <v>84</v>
      </c>
      <c r="M14" s="35"/>
    </row>
    <row r="15" spans="1:13" ht="15" customHeight="1" x14ac:dyDescent="0.2">
      <c r="A15" s="39"/>
      <c r="B15" s="61" t="s">
        <v>77</v>
      </c>
      <c r="C15" s="1" t="s">
        <v>147</v>
      </c>
      <c r="M15" s="35"/>
    </row>
    <row r="16" spans="1:13" ht="15" customHeight="1" x14ac:dyDescent="0.2">
      <c r="A16" s="39"/>
      <c r="B16" s="61"/>
      <c r="C16" s="1" t="s">
        <v>148</v>
      </c>
      <c r="M16" s="35"/>
    </row>
    <row r="17" spans="1:13" ht="15" customHeight="1" x14ac:dyDescent="0.2">
      <c r="A17" s="39"/>
      <c r="B17" s="61" t="s">
        <v>78</v>
      </c>
      <c r="C17" s="1" t="s">
        <v>79</v>
      </c>
      <c r="M17" s="35"/>
    </row>
    <row r="18" spans="1:13" ht="15" customHeight="1" x14ac:dyDescent="0.2">
      <c r="A18" s="39"/>
      <c r="B18" s="61"/>
      <c r="C18" s="1" t="s">
        <v>80</v>
      </c>
      <c r="M18" s="35"/>
    </row>
    <row r="19" spans="1:13" ht="15" customHeight="1" x14ac:dyDescent="0.2">
      <c r="A19" s="39"/>
      <c r="B19" s="61" t="s">
        <v>81</v>
      </c>
      <c r="C19" s="1" t="s">
        <v>149</v>
      </c>
      <c r="M19" s="35"/>
    </row>
    <row r="20" spans="1:13" ht="15" customHeight="1" x14ac:dyDescent="0.2">
      <c r="A20" s="39"/>
      <c r="B20" s="61"/>
      <c r="C20" s="1" t="s">
        <v>150</v>
      </c>
      <c r="M20" s="35"/>
    </row>
    <row r="21" spans="1:13" ht="15" customHeight="1" x14ac:dyDescent="0.2">
      <c r="A21" s="39"/>
      <c r="B21" s="61" t="s">
        <v>114</v>
      </c>
      <c r="C21" s="1" t="s">
        <v>154</v>
      </c>
      <c r="M21" s="35"/>
    </row>
    <row r="22" spans="1:13" ht="15" customHeight="1" x14ac:dyDescent="0.2">
      <c r="A22" s="39"/>
      <c r="B22" s="61"/>
      <c r="C22" s="1" t="s">
        <v>151</v>
      </c>
      <c r="M22" s="35"/>
    </row>
    <row r="23" spans="1:13" ht="15" customHeight="1" x14ac:dyDescent="0.2">
      <c r="A23" s="39"/>
      <c r="B23" s="61"/>
      <c r="C23" s="1" t="s">
        <v>152</v>
      </c>
      <c r="M23" s="35"/>
    </row>
    <row r="24" spans="1:13" ht="15" customHeight="1" x14ac:dyDescent="0.2">
      <c r="A24" s="39"/>
      <c r="B24" s="61"/>
      <c r="F24" s="1" t="s">
        <v>153</v>
      </c>
      <c r="M24" s="35"/>
    </row>
    <row r="25" spans="1:13" ht="15" customHeight="1" x14ac:dyDescent="0.2">
      <c r="A25" s="39"/>
      <c r="B25" s="61"/>
      <c r="C25" s="1" t="s">
        <v>155</v>
      </c>
      <c r="M25" s="35"/>
    </row>
    <row r="26" spans="1:13" ht="20.100000000000001" customHeight="1" x14ac:dyDescent="0.2">
      <c r="A26" s="39"/>
      <c r="B26" s="61"/>
      <c r="C26" s="1" t="s">
        <v>156</v>
      </c>
      <c r="M26" s="35"/>
    </row>
    <row r="27" spans="1:13" ht="20.100000000000001" customHeight="1" x14ac:dyDescent="0.2">
      <c r="A27" s="39"/>
      <c r="B27" s="61"/>
      <c r="C27" s="1" t="s">
        <v>156</v>
      </c>
      <c r="M27" s="35"/>
    </row>
    <row r="28" spans="1:13" ht="20.100000000000001" customHeight="1" x14ac:dyDescent="0.2">
      <c r="A28" s="39"/>
      <c r="B28" s="61"/>
      <c r="C28" s="1" t="s">
        <v>156</v>
      </c>
      <c r="M28" s="35"/>
    </row>
    <row r="29" spans="1:13" ht="20.100000000000001" customHeight="1" x14ac:dyDescent="0.2">
      <c r="A29" s="39"/>
      <c r="B29" s="61"/>
      <c r="C29" s="1" t="s">
        <v>156</v>
      </c>
      <c r="M29" s="35"/>
    </row>
    <row r="30" spans="1:13" ht="15" customHeight="1" x14ac:dyDescent="0.2">
      <c r="A30" s="39"/>
      <c r="B30" s="61"/>
      <c r="D30" s="1" t="s">
        <v>157</v>
      </c>
      <c r="M30" s="35"/>
    </row>
    <row r="31" spans="1:13" ht="15" customHeight="1" x14ac:dyDescent="0.2">
      <c r="A31" s="39"/>
      <c r="B31" s="61"/>
      <c r="M31" s="35"/>
    </row>
    <row r="32" spans="1:13" ht="15" customHeight="1" x14ac:dyDescent="0.2">
      <c r="A32" s="39"/>
      <c r="B32" s="61"/>
      <c r="M32" s="35"/>
    </row>
    <row r="33" spans="1:13" ht="15" customHeight="1" x14ac:dyDescent="0.2">
      <c r="A33" s="39"/>
      <c r="M33" s="35"/>
    </row>
    <row r="34" spans="1:13" ht="20.100000000000001" customHeight="1" x14ac:dyDescent="0.2">
      <c r="A34" s="39"/>
      <c r="B34" s="1" t="s">
        <v>101</v>
      </c>
      <c r="G34" s="1" t="s">
        <v>102</v>
      </c>
      <c r="M34" s="35"/>
    </row>
    <row r="35" spans="1:13" ht="15" customHeight="1" x14ac:dyDescent="0.2">
      <c r="A35" s="39"/>
      <c r="M35" s="35"/>
    </row>
    <row r="36" spans="1:13" ht="20.100000000000001" customHeight="1" x14ac:dyDescent="0.2">
      <c r="A36" s="39"/>
      <c r="B36" s="1" t="s">
        <v>103</v>
      </c>
      <c r="G36" s="1" t="s">
        <v>104</v>
      </c>
      <c r="M36" s="35"/>
    </row>
    <row r="37" spans="1:13" ht="15" customHeight="1" x14ac:dyDescent="0.2">
      <c r="A37" s="39"/>
      <c r="M37" s="35"/>
    </row>
    <row r="38" spans="1:13" ht="20.100000000000001" customHeight="1" x14ac:dyDescent="0.2">
      <c r="A38" s="39"/>
      <c r="B38" s="1" t="s">
        <v>212</v>
      </c>
      <c r="M38" s="35"/>
    </row>
    <row r="39" spans="1:13" ht="20.100000000000001" customHeight="1" x14ac:dyDescent="0.2">
      <c r="A39" s="39"/>
      <c r="B39" s="1" t="s">
        <v>213</v>
      </c>
      <c r="M39" s="35"/>
    </row>
    <row r="40" spans="1:13" ht="20.100000000000001" customHeight="1" x14ac:dyDescent="0.2">
      <c r="A40" s="39"/>
      <c r="B40" s="1" t="s">
        <v>213</v>
      </c>
      <c r="M40" s="35"/>
    </row>
    <row r="41" spans="1:13" ht="15" customHeight="1" x14ac:dyDescent="0.2">
      <c r="A41" s="39"/>
      <c r="M41" s="35"/>
    </row>
    <row r="42" spans="1:13" ht="15" customHeight="1" thickBot="1" x14ac:dyDescent="0.25">
      <c r="A42" s="4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46"/>
    </row>
  </sheetData>
  <sheetProtection password="9711" sheet="1" objects="1" scenarios="1"/>
  <mergeCells count="1">
    <mergeCell ref="B9:J9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31"/>
  <sheetViews>
    <sheetView workbookViewId="0">
      <selection activeCell="I33" sqref="I33"/>
    </sheetView>
  </sheetViews>
  <sheetFormatPr defaultColWidth="9.140625" defaultRowHeight="12.75" x14ac:dyDescent="0.2"/>
  <cols>
    <col min="1" max="1" width="4.5703125" style="126" customWidth="1"/>
    <col min="2" max="2" width="4.85546875" style="126" customWidth="1"/>
    <col min="3" max="3" width="15.85546875" style="126" customWidth="1"/>
    <col min="4" max="4" width="18" style="126" customWidth="1"/>
    <col min="5" max="11" width="9.140625" style="126"/>
    <col min="12" max="12" width="10.28515625" style="126" customWidth="1"/>
    <col min="13" max="13" width="13.85546875" style="126" customWidth="1"/>
    <col min="14" max="14" width="10.28515625" style="126" bestFit="1" customWidth="1"/>
    <col min="15" max="16384" width="9.140625" style="126"/>
  </cols>
  <sheetData>
    <row r="1" spans="1:14" ht="13.5" thickBot="1" x14ac:dyDescent="0.25">
      <c r="A1" s="162"/>
      <c r="B1" s="163"/>
      <c r="C1" s="161" t="s">
        <v>215</v>
      </c>
      <c r="D1" s="163"/>
      <c r="E1" s="163"/>
      <c r="F1" s="229" t="s">
        <v>200</v>
      </c>
      <c r="G1" s="230"/>
      <c r="H1" s="230"/>
      <c r="I1" s="231"/>
      <c r="J1" s="164"/>
      <c r="K1" s="163"/>
      <c r="L1" s="163"/>
      <c r="M1" s="165"/>
    </row>
    <row r="2" spans="1:14" ht="13.5" thickBot="1" x14ac:dyDescent="0.25">
      <c r="A2" s="166"/>
      <c r="F2" s="135"/>
      <c r="G2" s="153" t="s">
        <v>202</v>
      </c>
      <c r="H2" s="160"/>
      <c r="I2" s="135"/>
      <c r="J2" s="127"/>
      <c r="M2" s="167"/>
    </row>
    <row r="3" spans="1:14" x14ac:dyDescent="0.2">
      <c r="A3" s="166"/>
      <c r="B3" s="154" t="s">
        <v>177</v>
      </c>
      <c r="C3" s="87" t="s">
        <v>178</v>
      </c>
      <c r="D3" s="155" t="s">
        <v>179</v>
      </c>
      <c r="E3" s="156" t="s">
        <v>180</v>
      </c>
      <c r="F3" s="156" t="s">
        <v>181</v>
      </c>
      <c r="G3" s="156" t="s">
        <v>206</v>
      </c>
      <c r="H3" s="133" t="s">
        <v>207</v>
      </c>
      <c r="I3" s="156" t="s">
        <v>182</v>
      </c>
      <c r="J3" s="156" t="s">
        <v>183</v>
      </c>
      <c r="K3" s="156" t="s">
        <v>184</v>
      </c>
      <c r="L3" s="157" t="s">
        <v>185</v>
      </c>
      <c r="M3" s="168" t="s">
        <v>185</v>
      </c>
      <c r="N3" s="128"/>
    </row>
    <row r="4" spans="1:14" x14ac:dyDescent="0.2">
      <c r="A4" s="166"/>
      <c r="B4" s="158"/>
      <c r="C4" s="90"/>
      <c r="D4" s="159" t="s">
        <v>201</v>
      </c>
      <c r="E4" s="133" t="s">
        <v>186</v>
      </c>
      <c r="F4" s="133"/>
      <c r="G4" s="133"/>
      <c r="H4" s="133"/>
      <c r="I4" s="133"/>
      <c r="J4" s="133"/>
      <c r="K4" s="133" t="s">
        <v>203</v>
      </c>
      <c r="L4" s="133" t="s">
        <v>204</v>
      </c>
      <c r="M4" s="169" t="s">
        <v>205</v>
      </c>
      <c r="N4" s="131"/>
    </row>
    <row r="5" spans="1:14" x14ac:dyDescent="0.2">
      <c r="A5" s="166"/>
      <c r="B5" s="129"/>
      <c r="C5" s="130"/>
      <c r="D5" s="130"/>
      <c r="E5" s="131"/>
      <c r="F5" s="131"/>
      <c r="G5" s="131"/>
      <c r="H5" s="131"/>
      <c r="I5" s="131"/>
      <c r="J5" s="131"/>
      <c r="K5" s="131"/>
      <c r="L5" s="131"/>
      <c r="M5" s="170"/>
      <c r="N5" s="131"/>
    </row>
    <row r="6" spans="1:14" x14ac:dyDescent="0.2">
      <c r="A6" s="166"/>
      <c r="B6" s="129"/>
      <c r="C6" s="130"/>
      <c r="D6" s="130"/>
      <c r="E6" s="131"/>
      <c r="F6" s="131"/>
      <c r="G6" s="131"/>
      <c r="H6" s="131"/>
      <c r="I6" s="131"/>
      <c r="J6" s="131"/>
      <c r="K6" s="131"/>
      <c r="L6" s="131"/>
      <c r="M6" s="170"/>
      <c r="N6" s="131"/>
    </row>
    <row r="7" spans="1:14" x14ac:dyDescent="0.2">
      <c r="A7" s="166"/>
      <c r="B7" s="129"/>
      <c r="C7" s="130"/>
      <c r="D7" s="130"/>
      <c r="E7" s="131"/>
      <c r="F7" s="131"/>
      <c r="G7" s="131"/>
      <c r="H7" s="131"/>
      <c r="I7" s="131"/>
      <c r="J7" s="131"/>
      <c r="K7" s="131"/>
      <c r="L7" s="131"/>
      <c r="M7" s="170"/>
      <c r="N7" s="131"/>
    </row>
    <row r="8" spans="1:14" x14ac:dyDescent="0.2">
      <c r="A8" s="166"/>
      <c r="B8" s="129"/>
      <c r="C8" s="130"/>
      <c r="D8" s="130"/>
      <c r="E8" s="131"/>
      <c r="F8" s="131"/>
      <c r="G8" s="131"/>
      <c r="H8" s="131"/>
      <c r="I8" s="131"/>
      <c r="J8" s="131"/>
      <c r="K8" s="131"/>
      <c r="L8" s="131"/>
      <c r="M8" s="170"/>
      <c r="N8" s="131"/>
    </row>
    <row r="9" spans="1:14" x14ac:dyDescent="0.2">
      <c r="A9" s="166"/>
      <c r="B9" s="129"/>
      <c r="C9" s="130"/>
      <c r="D9" s="130"/>
      <c r="E9" s="131"/>
      <c r="F9" s="131"/>
      <c r="G9" s="131"/>
      <c r="H9" s="131"/>
      <c r="I9" s="131"/>
      <c r="J9" s="131"/>
      <c r="K9" s="131"/>
      <c r="L9" s="131"/>
      <c r="M9" s="170"/>
      <c r="N9" s="131"/>
    </row>
    <row r="10" spans="1:14" x14ac:dyDescent="0.2">
      <c r="A10" s="166"/>
      <c r="B10" s="129"/>
      <c r="C10" s="130"/>
      <c r="D10" s="130"/>
      <c r="E10" s="131"/>
      <c r="F10" s="131"/>
      <c r="G10" s="131"/>
      <c r="H10" s="131"/>
      <c r="I10" s="131"/>
      <c r="J10" s="131"/>
      <c r="K10" s="131"/>
      <c r="L10" s="131"/>
      <c r="M10" s="170"/>
      <c r="N10" s="131"/>
    </row>
    <row r="11" spans="1:14" x14ac:dyDescent="0.2">
      <c r="A11" s="166"/>
      <c r="B11" s="129"/>
      <c r="C11" s="130"/>
      <c r="D11" s="130"/>
      <c r="E11" s="131"/>
      <c r="F11" s="131"/>
      <c r="G11" s="131"/>
      <c r="H11" s="131"/>
      <c r="I11" s="131"/>
      <c r="J11" s="131"/>
      <c r="K11" s="131"/>
      <c r="L11" s="131"/>
      <c r="M11" s="170"/>
      <c r="N11" s="131"/>
    </row>
    <row r="12" spans="1:14" x14ac:dyDescent="0.2">
      <c r="A12" s="166"/>
      <c r="B12" s="129"/>
      <c r="C12" s="130"/>
      <c r="D12" s="130"/>
      <c r="E12" s="131"/>
      <c r="F12" s="131"/>
      <c r="G12" s="131"/>
      <c r="H12" s="131"/>
      <c r="I12" s="131"/>
      <c r="J12" s="131"/>
      <c r="K12" s="131"/>
      <c r="L12" s="131"/>
      <c r="M12" s="170"/>
      <c r="N12" s="131"/>
    </row>
    <row r="13" spans="1:14" x14ac:dyDescent="0.2">
      <c r="A13" s="166"/>
      <c r="B13" s="129"/>
      <c r="C13" s="130"/>
      <c r="D13" s="130"/>
      <c r="E13" s="131"/>
      <c r="F13" s="131"/>
      <c r="G13" s="131"/>
      <c r="H13" s="131"/>
      <c r="I13" s="131"/>
      <c r="J13" s="131"/>
      <c r="K13" s="131"/>
      <c r="L13" s="131"/>
      <c r="M13" s="170"/>
      <c r="N13" s="131"/>
    </row>
    <row r="14" spans="1:14" x14ac:dyDescent="0.2">
      <c r="A14" s="166"/>
      <c r="B14" s="129"/>
      <c r="C14" s="130"/>
      <c r="D14" s="130"/>
      <c r="E14" s="131"/>
      <c r="F14" s="131"/>
      <c r="G14" s="131"/>
      <c r="H14" s="131"/>
      <c r="I14" s="131"/>
      <c r="J14" s="131"/>
      <c r="K14" s="131"/>
      <c r="L14" s="131"/>
      <c r="M14" s="170"/>
      <c r="N14" s="131"/>
    </row>
    <row r="15" spans="1:14" x14ac:dyDescent="0.2">
      <c r="A15" s="166"/>
      <c r="B15" s="129"/>
      <c r="C15" s="130"/>
      <c r="D15" s="130"/>
      <c r="E15" s="131"/>
      <c r="F15" s="131"/>
      <c r="G15" s="131"/>
      <c r="H15" s="131"/>
      <c r="I15" s="131"/>
      <c r="J15" s="131"/>
      <c r="K15" s="131"/>
      <c r="L15" s="131"/>
      <c r="M15" s="170"/>
      <c r="N15" s="131"/>
    </row>
    <row r="16" spans="1:14" x14ac:dyDescent="0.2">
      <c r="A16" s="166"/>
      <c r="B16" s="129"/>
      <c r="C16" s="130"/>
      <c r="D16" s="130"/>
      <c r="E16" s="131"/>
      <c r="F16" s="131"/>
      <c r="G16" s="131"/>
      <c r="H16" s="131"/>
      <c r="I16" s="131"/>
      <c r="J16" s="131"/>
      <c r="K16" s="131"/>
      <c r="L16" s="131"/>
      <c r="M16" s="170"/>
      <c r="N16" s="131"/>
    </row>
    <row r="17" spans="1:14" x14ac:dyDescent="0.2">
      <c r="A17" s="166"/>
      <c r="B17" s="129"/>
      <c r="C17" s="130"/>
      <c r="D17" s="130"/>
      <c r="E17" s="131"/>
      <c r="F17" s="131"/>
      <c r="G17" s="131"/>
      <c r="H17" s="131"/>
      <c r="I17" s="131"/>
      <c r="J17" s="131"/>
      <c r="K17" s="131"/>
      <c r="L17" s="131"/>
      <c r="M17" s="170"/>
      <c r="N17" s="131"/>
    </row>
    <row r="18" spans="1:14" x14ac:dyDescent="0.2">
      <c r="A18" s="166"/>
      <c r="B18" s="129"/>
      <c r="C18" s="130"/>
      <c r="D18" s="130"/>
      <c r="E18" s="131"/>
      <c r="F18" s="131"/>
      <c r="G18" s="131"/>
      <c r="H18" s="131"/>
      <c r="I18" s="131"/>
      <c r="J18" s="131"/>
      <c r="K18" s="131"/>
      <c r="L18" s="131"/>
      <c r="M18" s="170"/>
      <c r="N18" s="131"/>
    </row>
    <row r="19" spans="1:14" x14ac:dyDescent="0.2">
      <c r="A19" s="166"/>
      <c r="B19" s="129"/>
      <c r="C19" s="130"/>
      <c r="D19" s="130"/>
      <c r="E19" s="131"/>
      <c r="F19" s="131"/>
      <c r="G19" s="131"/>
      <c r="H19" s="131"/>
      <c r="I19" s="131"/>
      <c r="J19" s="131"/>
      <c r="K19" s="131"/>
      <c r="L19" s="131"/>
      <c r="M19" s="170"/>
      <c r="N19" s="131"/>
    </row>
    <row r="20" spans="1:14" x14ac:dyDescent="0.2">
      <c r="A20" s="166"/>
      <c r="B20" s="129"/>
      <c r="C20" s="130"/>
      <c r="D20" s="130"/>
      <c r="E20" s="131"/>
      <c r="F20" s="131"/>
      <c r="G20" s="131"/>
      <c r="H20" s="131"/>
      <c r="I20" s="131"/>
      <c r="J20" s="131"/>
      <c r="K20" s="131"/>
      <c r="L20" s="131"/>
      <c r="M20" s="170"/>
      <c r="N20" s="131"/>
    </row>
    <row r="21" spans="1:14" x14ac:dyDescent="0.2">
      <c r="A21" s="166"/>
      <c r="B21" s="129"/>
      <c r="C21" s="130"/>
      <c r="D21" s="130"/>
      <c r="E21" s="131"/>
      <c r="F21" s="131"/>
      <c r="G21" s="131"/>
      <c r="H21" s="131"/>
      <c r="I21" s="131"/>
      <c r="J21" s="131"/>
      <c r="K21" s="131"/>
      <c r="L21" s="131"/>
      <c r="M21" s="170"/>
      <c r="N21" s="131"/>
    </row>
    <row r="22" spans="1:14" x14ac:dyDescent="0.2">
      <c r="A22" s="166"/>
      <c r="B22" s="129"/>
      <c r="C22" s="130"/>
      <c r="D22" s="130"/>
      <c r="E22" s="131"/>
      <c r="F22" s="131"/>
      <c r="G22" s="131"/>
      <c r="H22" s="131"/>
      <c r="I22" s="131"/>
      <c r="J22" s="131"/>
      <c r="K22" s="131"/>
      <c r="L22" s="131"/>
      <c r="M22" s="170"/>
      <c r="N22" s="131"/>
    </row>
    <row r="23" spans="1:14" x14ac:dyDescent="0.2">
      <c r="A23" s="166"/>
      <c r="B23" s="129"/>
      <c r="C23" s="130"/>
      <c r="D23" s="130"/>
      <c r="E23" s="131"/>
      <c r="F23" s="131"/>
      <c r="G23" s="131"/>
      <c r="H23" s="131"/>
      <c r="I23" s="131"/>
      <c r="J23" s="131"/>
      <c r="K23" s="131"/>
      <c r="L23" s="131"/>
      <c r="M23" s="170"/>
      <c r="N23" s="131"/>
    </row>
    <row r="24" spans="1:14" x14ac:dyDescent="0.2">
      <c r="A24" s="166"/>
      <c r="B24" s="129"/>
      <c r="C24" s="130"/>
      <c r="D24" s="130"/>
      <c r="E24" s="131"/>
      <c r="F24" s="131"/>
      <c r="G24" s="131"/>
      <c r="H24" s="131"/>
      <c r="I24" s="131"/>
      <c r="J24" s="131"/>
      <c r="K24" s="131"/>
      <c r="L24" s="131"/>
      <c r="M24" s="170"/>
      <c r="N24" s="131"/>
    </row>
    <row r="25" spans="1:14" x14ac:dyDescent="0.2">
      <c r="A25" s="166"/>
      <c r="B25" s="129"/>
      <c r="C25" s="130"/>
      <c r="D25" s="130"/>
      <c r="E25" s="131"/>
      <c r="F25" s="131"/>
      <c r="G25" s="131"/>
      <c r="H25" s="131"/>
      <c r="I25" s="131"/>
      <c r="J25" s="131"/>
      <c r="K25" s="131"/>
      <c r="L25" s="131"/>
      <c r="M25" s="170"/>
      <c r="N25" s="131"/>
    </row>
    <row r="26" spans="1:14" x14ac:dyDescent="0.2">
      <c r="A26" s="166"/>
      <c r="B26" s="129"/>
      <c r="C26" s="130"/>
      <c r="D26" s="130"/>
      <c r="E26" s="131"/>
      <c r="F26" s="131"/>
      <c r="G26" s="131"/>
      <c r="H26" s="131"/>
      <c r="I26" s="131"/>
      <c r="J26" s="131"/>
      <c r="K26" s="131"/>
      <c r="L26" s="131"/>
      <c r="M26" s="170"/>
      <c r="N26" s="131"/>
    </row>
    <row r="27" spans="1:14" x14ac:dyDescent="0.2">
      <c r="A27" s="166"/>
      <c r="B27" s="129"/>
      <c r="C27" s="130"/>
      <c r="D27" s="130"/>
      <c r="E27" s="131"/>
      <c r="F27" s="131"/>
      <c r="G27" s="131"/>
      <c r="H27" s="131"/>
      <c r="I27" s="131"/>
      <c r="J27" s="131"/>
      <c r="K27" s="131"/>
      <c r="L27" s="131"/>
      <c r="M27" s="170"/>
      <c r="N27" s="131"/>
    </row>
    <row r="28" spans="1:14" x14ac:dyDescent="0.2">
      <c r="A28" s="166"/>
      <c r="B28" s="129"/>
      <c r="C28" s="130"/>
      <c r="D28" s="130"/>
      <c r="E28" s="131"/>
      <c r="F28" s="131"/>
      <c r="G28" s="131"/>
      <c r="H28" s="131"/>
      <c r="I28" s="131"/>
      <c r="J28" s="131"/>
      <c r="K28" s="131"/>
      <c r="L28" s="131"/>
      <c r="M28" s="170"/>
      <c r="N28" s="131"/>
    </row>
    <row r="29" spans="1:14" x14ac:dyDescent="0.2">
      <c r="A29" s="166"/>
      <c r="B29" s="129"/>
      <c r="C29" s="130"/>
      <c r="D29" s="130"/>
      <c r="E29" s="131"/>
      <c r="F29" s="131"/>
      <c r="G29" s="131"/>
      <c r="H29" s="131"/>
      <c r="I29" s="131"/>
      <c r="J29" s="131"/>
      <c r="K29" s="131"/>
      <c r="L29" s="132"/>
      <c r="M29" s="170"/>
      <c r="N29" s="131"/>
    </row>
    <row r="30" spans="1:14" x14ac:dyDescent="0.2">
      <c r="A30" s="166"/>
      <c r="B30" s="129"/>
      <c r="C30" s="90" t="s">
        <v>216</v>
      </c>
      <c r="D30" s="130"/>
      <c r="E30" s="131"/>
      <c r="F30" s="131"/>
      <c r="G30" s="131"/>
      <c r="H30" s="131"/>
      <c r="I30" s="131"/>
      <c r="J30" s="131"/>
      <c r="K30" s="131"/>
      <c r="L30" s="133">
        <f>SUM(L5:L28)</f>
        <v>0</v>
      </c>
      <c r="M30" s="169">
        <f>SUM(M5:M28)</f>
        <v>0</v>
      </c>
      <c r="N30" s="133"/>
    </row>
    <row r="31" spans="1:14" ht="13.5" thickBot="1" x14ac:dyDescent="0.25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3"/>
      <c r="N31" s="134"/>
    </row>
  </sheetData>
  <mergeCells count="1">
    <mergeCell ref="F1:I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35"/>
  <sheetViews>
    <sheetView workbookViewId="0">
      <selection activeCell="G26" sqref="G26"/>
    </sheetView>
  </sheetViews>
  <sheetFormatPr defaultColWidth="9.140625" defaultRowHeight="12.75" x14ac:dyDescent="0.2"/>
  <cols>
    <col min="1" max="1" width="9.140625" style="126"/>
    <col min="2" max="2" width="30.7109375" style="126" customWidth="1"/>
    <col min="3" max="3" width="21.7109375" style="126" customWidth="1"/>
    <col min="4" max="4" width="20.7109375" style="126" customWidth="1"/>
    <col min="5" max="16384" width="9.140625" style="126"/>
  </cols>
  <sheetData>
    <row r="1" spans="1:4" ht="15.75" x14ac:dyDescent="0.25">
      <c r="A1" s="174" t="s">
        <v>187</v>
      </c>
      <c r="B1" s="175" t="s">
        <v>214</v>
      </c>
      <c r="C1" s="163"/>
      <c r="D1" s="165"/>
    </row>
    <row r="2" spans="1:4" x14ac:dyDescent="0.2">
      <c r="A2" s="176"/>
      <c r="B2" s="177" t="s">
        <v>188</v>
      </c>
      <c r="C2" s="178"/>
      <c r="D2" s="167"/>
    </row>
    <row r="3" spans="1:4" x14ac:dyDescent="0.2">
      <c r="A3" s="166"/>
      <c r="D3" s="167"/>
    </row>
    <row r="4" spans="1:4" x14ac:dyDescent="0.2">
      <c r="A4" s="270" t="s">
        <v>189</v>
      </c>
      <c r="B4" s="272" t="s">
        <v>190</v>
      </c>
      <c r="C4" s="136" t="s">
        <v>191</v>
      </c>
      <c r="D4" s="179" t="s">
        <v>192</v>
      </c>
    </row>
    <row r="5" spans="1:4" x14ac:dyDescent="0.2">
      <c r="A5" s="271"/>
      <c r="B5" s="273"/>
      <c r="C5" s="137" t="s">
        <v>193</v>
      </c>
      <c r="D5" s="181" t="s">
        <v>194</v>
      </c>
    </row>
    <row r="6" spans="1:4" x14ac:dyDescent="0.2">
      <c r="A6" s="180"/>
      <c r="B6" s="138" t="s">
        <v>195</v>
      </c>
      <c r="C6" s="139"/>
      <c r="D6" s="148"/>
    </row>
    <row r="7" spans="1:4" x14ac:dyDescent="0.2">
      <c r="A7" s="180"/>
      <c r="B7" s="138" t="s">
        <v>196</v>
      </c>
      <c r="C7" s="137"/>
      <c r="D7" s="182"/>
    </row>
    <row r="8" spans="1:4" x14ac:dyDescent="0.2">
      <c r="A8" s="183">
        <v>1</v>
      </c>
      <c r="B8" s="140"/>
      <c r="C8" s="141"/>
      <c r="D8" s="184">
        <f>'Gift Aid Register'!L5</f>
        <v>0</v>
      </c>
    </row>
    <row r="9" spans="1:4" x14ac:dyDescent="0.2">
      <c r="A9" s="183">
        <v>2</v>
      </c>
      <c r="B9" s="140"/>
      <c r="C9" s="141"/>
      <c r="D9" s="184">
        <f>'Gift Aid Register'!L6</f>
        <v>0</v>
      </c>
    </row>
    <row r="10" spans="1:4" x14ac:dyDescent="0.2">
      <c r="A10" s="183">
        <v>3</v>
      </c>
      <c r="B10" s="140"/>
      <c r="C10" s="141"/>
      <c r="D10" s="184">
        <f>'Gift Aid Register'!L7</f>
        <v>0</v>
      </c>
    </row>
    <row r="11" spans="1:4" x14ac:dyDescent="0.2">
      <c r="A11" s="183">
        <v>4</v>
      </c>
      <c r="B11" s="140"/>
      <c r="C11" s="141"/>
      <c r="D11" s="184">
        <f>'Gift Aid Register'!L8</f>
        <v>0</v>
      </c>
    </row>
    <row r="12" spans="1:4" x14ac:dyDescent="0.2">
      <c r="A12" s="183">
        <v>5</v>
      </c>
      <c r="B12" s="140"/>
      <c r="C12" s="141"/>
      <c r="D12" s="184">
        <f>'Gift Aid Register'!L9</f>
        <v>0</v>
      </c>
    </row>
    <row r="13" spans="1:4" x14ac:dyDescent="0.2">
      <c r="A13" s="183">
        <v>6</v>
      </c>
      <c r="B13" s="140"/>
      <c r="C13" s="141"/>
      <c r="D13" s="184">
        <f>'Gift Aid Register'!L10</f>
        <v>0</v>
      </c>
    </row>
    <row r="14" spans="1:4" x14ac:dyDescent="0.2">
      <c r="A14" s="183">
        <v>7</v>
      </c>
      <c r="B14" s="140"/>
      <c r="C14" s="141"/>
      <c r="D14" s="184">
        <f>'Gift Aid Register'!L11</f>
        <v>0</v>
      </c>
    </row>
    <row r="15" spans="1:4" x14ac:dyDescent="0.2">
      <c r="A15" s="183">
        <v>8</v>
      </c>
      <c r="B15" s="140"/>
      <c r="C15" s="141"/>
      <c r="D15" s="184">
        <f>'Gift Aid Register'!L12</f>
        <v>0</v>
      </c>
    </row>
    <row r="16" spans="1:4" x14ac:dyDescent="0.2">
      <c r="A16" s="183">
        <v>9</v>
      </c>
      <c r="B16" s="140"/>
      <c r="C16" s="141"/>
      <c r="D16" s="184">
        <f>'Gift Aid Register'!L13</f>
        <v>0</v>
      </c>
    </row>
    <row r="17" spans="1:4" x14ac:dyDescent="0.2">
      <c r="A17" s="183">
        <v>10</v>
      </c>
      <c r="B17" s="140"/>
      <c r="C17" s="141"/>
      <c r="D17" s="184">
        <f>'Gift Aid Register'!L14</f>
        <v>0</v>
      </c>
    </row>
    <row r="18" spans="1:4" x14ac:dyDescent="0.2">
      <c r="A18" s="183">
        <v>11</v>
      </c>
      <c r="B18" s="140"/>
      <c r="C18" s="141"/>
      <c r="D18" s="184">
        <f>'Gift Aid Register'!L15</f>
        <v>0</v>
      </c>
    </row>
    <row r="19" spans="1:4" x14ac:dyDescent="0.2">
      <c r="A19" s="183">
        <v>12</v>
      </c>
      <c r="B19" s="140"/>
      <c r="C19" s="141"/>
      <c r="D19" s="184">
        <f>'Gift Aid Register'!L16</f>
        <v>0</v>
      </c>
    </row>
    <row r="20" spans="1:4" x14ac:dyDescent="0.2">
      <c r="A20" s="183">
        <v>13</v>
      </c>
      <c r="B20" s="140"/>
      <c r="C20" s="141"/>
      <c r="D20" s="184">
        <f>'Gift Aid Register'!L17</f>
        <v>0</v>
      </c>
    </row>
    <row r="21" spans="1:4" x14ac:dyDescent="0.2">
      <c r="A21" s="183">
        <v>14</v>
      </c>
      <c r="B21" s="140"/>
      <c r="C21" s="141"/>
      <c r="D21" s="184">
        <f>'Gift Aid Register'!L18</f>
        <v>0</v>
      </c>
    </row>
    <row r="22" spans="1:4" x14ac:dyDescent="0.2">
      <c r="A22" s="183">
        <v>15</v>
      </c>
      <c r="B22" s="140"/>
      <c r="C22" s="142"/>
      <c r="D22" s="184">
        <f>'Gift Aid Register'!L19</f>
        <v>0</v>
      </c>
    </row>
    <row r="23" spans="1:4" x14ac:dyDescent="0.2">
      <c r="A23" s="183">
        <v>16</v>
      </c>
      <c r="B23" s="140"/>
      <c r="C23" s="142"/>
      <c r="D23" s="184">
        <f>'Gift Aid Register'!L20</f>
        <v>0</v>
      </c>
    </row>
    <row r="24" spans="1:4" x14ac:dyDescent="0.2">
      <c r="A24" s="183">
        <v>17</v>
      </c>
      <c r="B24" s="140"/>
      <c r="C24" s="142"/>
      <c r="D24" s="184">
        <f>'Gift Aid Register'!L21</f>
        <v>0</v>
      </c>
    </row>
    <row r="25" spans="1:4" x14ac:dyDescent="0.2">
      <c r="A25" s="183">
        <v>18</v>
      </c>
      <c r="B25" s="140"/>
      <c r="C25" s="142"/>
      <c r="D25" s="184">
        <f>'Gift Aid Register'!L22</f>
        <v>0</v>
      </c>
    </row>
    <row r="26" spans="1:4" x14ac:dyDescent="0.2">
      <c r="A26" s="183">
        <v>19</v>
      </c>
      <c r="B26" s="140"/>
      <c r="C26" s="142"/>
      <c r="D26" s="184">
        <f>'Gift Aid Register'!L23</f>
        <v>0</v>
      </c>
    </row>
    <row r="27" spans="1:4" x14ac:dyDescent="0.2">
      <c r="A27" s="183">
        <v>20</v>
      </c>
      <c r="B27" s="140"/>
      <c r="C27" s="143"/>
      <c r="D27" s="184">
        <f>'Gift Aid Register'!L24</f>
        <v>0</v>
      </c>
    </row>
    <row r="28" spans="1:4" x14ac:dyDescent="0.2">
      <c r="A28" s="183">
        <v>21</v>
      </c>
      <c r="B28" s="140"/>
      <c r="C28" s="143"/>
      <c r="D28" s="184">
        <f>'Gift Aid Register'!L25</f>
        <v>0</v>
      </c>
    </row>
    <row r="29" spans="1:4" x14ac:dyDescent="0.2">
      <c r="A29" s="183">
        <v>22</v>
      </c>
      <c r="B29" s="140"/>
      <c r="C29" s="143"/>
      <c r="D29" s="184">
        <f>'Gift Aid Register'!L26</f>
        <v>0</v>
      </c>
    </row>
    <row r="30" spans="1:4" x14ac:dyDescent="0.2">
      <c r="A30" s="183">
        <v>23</v>
      </c>
      <c r="B30" s="140"/>
      <c r="C30" s="144"/>
      <c r="D30" s="184">
        <f>'Gift Aid Register'!L27</f>
        <v>0</v>
      </c>
    </row>
    <row r="31" spans="1:4" x14ac:dyDescent="0.2">
      <c r="A31" s="183">
        <v>24</v>
      </c>
      <c r="B31" s="140"/>
      <c r="C31" s="143"/>
      <c r="D31" s="184">
        <f>'Gift Aid Register'!L28</f>
        <v>0</v>
      </c>
    </row>
    <row r="32" spans="1:4" x14ac:dyDescent="0.2">
      <c r="A32" s="183">
        <v>25</v>
      </c>
      <c r="B32" s="140"/>
      <c r="C32" s="143"/>
      <c r="D32" s="184">
        <f>'Gift Aid Register'!L29</f>
        <v>0</v>
      </c>
    </row>
    <row r="33" spans="1:4" ht="15.75" x14ac:dyDescent="0.25">
      <c r="A33" s="185"/>
      <c r="B33" s="145" t="s">
        <v>197</v>
      </c>
      <c r="C33" s="146"/>
      <c r="D33" s="186">
        <f>SUM(D7:D32)</f>
        <v>0</v>
      </c>
    </row>
    <row r="34" spans="1:4" ht="15" x14ac:dyDescent="0.2">
      <c r="A34" s="187"/>
      <c r="B34" s="152" t="s">
        <v>198</v>
      </c>
      <c r="C34" s="147"/>
      <c r="D34" s="188" t="s">
        <v>199</v>
      </c>
    </row>
    <row r="35" spans="1:4" ht="13.5" thickBot="1" x14ac:dyDescent="0.25">
      <c r="A35" s="189"/>
      <c r="B35" s="172"/>
      <c r="C35" s="172"/>
      <c r="D35" s="173"/>
    </row>
  </sheetData>
  <mergeCells count="2">
    <mergeCell ref="A4:A5"/>
    <mergeCell ref="B4:B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F94610DF-201A-48E3-8BD5-EA6903537A88}"/>
</file>

<file path=customXml/itemProps2.xml><?xml version="1.0" encoding="utf-8"?>
<ds:datastoreItem xmlns:ds="http://schemas.openxmlformats.org/officeDocument/2006/customXml" ds:itemID="{3373CDD8-405C-4951-9606-9A7D88705833}"/>
</file>

<file path=customXml/itemProps3.xml><?xml version="1.0" encoding="utf-8"?>
<ds:datastoreItem xmlns:ds="http://schemas.openxmlformats.org/officeDocument/2006/customXml" ds:itemID="{61ED0739-9F93-4AA5-BA46-55044FB9D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Unit Details</vt:lpstr>
      <vt:lpstr>Unit Details 2</vt:lpstr>
      <vt:lpstr>Enter Receipts</vt:lpstr>
      <vt:lpstr>Enter Payments</vt:lpstr>
      <vt:lpstr>Unit Accounts</vt:lpstr>
      <vt:lpstr>Trustee Report</vt:lpstr>
      <vt:lpstr>Examination certificate</vt:lpstr>
      <vt:lpstr>Gift Aid Register</vt:lpstr>
      <vt:lpstr>Gift Aid Summary</vt:lpstr>
      <vt:lpstr>'Unit Details'!Print_Area</vt:lpstr>
      <vt:lpstr>'Unit Details 2'!Print_Area</vt:lpstr>
      <vt:lpstr>'Enter Payments'!Print_Titles</vt:lpstr>
      <vt:lpstr>'Enter Receipts'!Print_Titles</vt:lpstr>
    </vt:vector>
  </TitlesOfParts>
  <Company>GIRLGUIDING SCOTLAND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Maureen Macdonald</cp:lastModifiedBy>
  <cp:lastPrinted>2026-03-20T15:32:13Z</cp:lastPrinted>
  <dcterms:created xsi:type="dcterms:W3CDTF">2007-10-25T14:28:35Z</dcterms:created>
  <dcterms:modified xsi:type="dcterms:W3CDTF">2026-03-20T15:34:42Z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